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00000000-0000-0000-0000-000000000000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692\AC\Temp\"/>
    </mc:Choice>
  </mc:AlternateContent>
  <xr:revisionPtr revIDLastSave="0" documentId="8_{F92B224A-8085-8248-8308-1102B8DB521E}" xr6:coauthVersionLast="47" xr6:coauthVersionMax="47" xr10:uidLastSave="{00000000-0000-0000-0000-000000000000}"/>
  <bookViews>
    <workbookView xWindow="-60" yWindow="-60" windowWidth="15480" windowHeight="11640" xr2:uid="{3D6A02BB-CFE0-4FA2-9990-BD705E4D1100}"/>
  </bookViews>
  <sheets>
    <sheet name="取りまとめシート" sheetId="3" r:id="rId1"/>
    <sheet name="男子申込(形・組手共通)" sheetId="5" r:id="rId2"/>
    <sheet name="女子申込(形・組手共通)" sheetId="10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3" l="1"/>
  <c r="A9" i="3"/>
  <c r="A10" i="3"/>
  <c r="A11" i="3"/>
  <c r="A12" i="3"/>
  <c r="Q2" i="5"/>
  <c r="C5" i="5"/>
  <c r="I5" i="5"/>
  <c r="J5" i="5"/>
  <c r="C6" i="5"/>
  <c r="I6" i="5"/>
  <c r="J6" i="5"/>
  <c r="N6" i="5"/>
  <c r="D9" i="3"/>
  <c r="C7" i="5"/>
  <c r="I7" i="5"/>
  <c r="N5" i="5"/>
  <c r="C9" i="3"/>
  <c r="J7" i="5"/>
  <c r="O7" i="5"/>
  <c r="E10" i="3"/>
  <c r="C8" i="5"/>
  <c r="I8" i="5"/>
  <c r="N12" i="5"/>
  <c r="J8" i="5"/>
  <c r="C9" i="5"/>
  <c r="I9" i="5"/>
  <c r="J9" i="5"/>
  <c r="O9" i="5"/>
  <c r="G10" i="3"/>
  <c r="C10" i="5"/>
  <c r="I10" i="5"/>
  <c r="J10" i="5"/>
  <c r="C11" i="5"/>
  <c r="I11" i="5"/>
  <c r="J11" i="5"/>
  <c r="O12" i="5"/>
  <c r="J10" i="3"/>
  <c r="C12" i="5"/>
  <c r="I12" i="5"/>
  <c r="J12" i="5"/>
  <c r="C13" i="5"/>
  <c r="I13" i="5"/>
  <c r="J13" i="5"/>
  <c r="C14" i="5"/>
  <c r="I14" i="5"/>
  <c r="J14" i="5"/>
  <c r="C15" i="5"/>
  <c r="I15" i="5"/>
  <c r="J15" i="5"/>
  <c r="C16" i="5"/>
  <c r="I16" i="5"/>
  <c r="J16" i="5"/>
  <c r="C17" i="5"/>
  <c r="I17" i="5"/>
  <c r="J17" i="5"/>
  <c r="C18" i="5"/>
  <c r="I18" i="5"/>
  <c r="J18" i="5"/>
  <c r="C19" i="5"/>
  <c r="I19" i="5"/>
  <c r="J19" i="5"/>
  <c r="C20" i="5"/>
  <c r="I20" i="5"/>
  <c r="J20" i="5"/>
  <c r="C21" i="5"/>
  <c r="I21" i="5"/>
  <c r="J21" i="5"/>
  <c r="C22" i="5"/>
  <c r="I22" i="5"/>
  <c r="J22" i="5"/>
  <c r="C23" i="5"/>
  <c r="I23" i="5"/>
  <c r="J23" i="5"/>
  <c r="C24" i="5"/>
  <c r="I24" i="5"/>
  <c r="J24" i="5"/>
  <c r="C25" i="5"/>
  <c r="I25" i="5"/>
  <c r="J25" i="5"/>
  <c r="C26" i="5"/>
  <c r="I26" i="5"/>
  <c r="J26" i="5"/>
  <c r="C27" i="5"/>
  <c r="I27" i="5"/>
  <c r="J27" i="5"/>
  <c r="C28" i="5"/>
  <c r="I28" i="5"/>
  <c r="J28" i="5"/>
  <c r="C29" i="5"/>
  <c r="I29" i="5"/>
  <c r="J29" i="5"/>
  <c r="C30" i="5"/>
  <c r="I30" i="5"/>
  <c r="J30" i="5"/>
  <c r="C31" i="5"/>
  <c r="I31" i="5"/>
  <c r="J31" i="5"/>
  <c r="C32" i="5"/>
  <c r="I32" i="5"/>
  <c r="J32" i="5"/>
  <c r="C33" i="5"/>
  <c r="I33" i="5"/>
  <c r="J33" i="5"/>
  <c r="C34" i="5"/>
  <c r="I34" i="5"/>
  <c r="J34" i="5"/>
  <c r="C35" i="5"/>
  <c r="I35" i="5"/>
  <c r="J35" i="5"/>
  <c r="C36" i="5"/>
  <c r="I36" i="5"/>
  <c r="J36" i="5"/>
  <c r="C37" i="5"/>
  <c r="I37" i="5"/>
  <c r="J37" i="5"/>
  <c r="C38" i="5"/>
  <c r="I38" i="5"/>
  <c r="J38" i="5"/>
  <c r="C39" i="5"/>
  <c r="I39" i="5"/>
  <c r="J39" i="5"/>
  <c r="C40" i="5"/>
  <c r="I40" i="5"/>
  <c r="J40" i="5"/>
  <c r="C41" i="5"/>
  <c r="I41" i="5"/>
  <c r="J41" i="5"/>
  <c r="C42" i="5"/>
  <c r="I42" i="5"/>
  <c r="J42" i="5"/>
  <c r="C43" i="5"/>
  <c r="I43" i="5"/>
  <c r="J43" i="5"/>
  <c r="C44" i="5"/>
  <c r="I44" i="5"/>
  <c r="J44" i="5"/>
  <c r="C45" i="5"/>
  <c r="I45" i="5"/>
  <c r="J45" i="5"/>
  <c r="C46" i="5"/>
  <c r="I46" i="5"/>
  <c r="J46" i="5"/>
  <c r="C47" i="5"/>
  <c r="I47" i="5"/>
  <c r="J47" i="5"/>
  <c r="C48" i="5"/>
  <c r="I48" i="5"/>
  <c r="J48" i="5"/>
  <c r="C49" i="5"/>
  <c r="I49" i="5"/>
  <c r="J49" i="5"/>
  <c r="C50" i="5"/>
  <c r="I50" i="5"/>
  <c r="J50" i="5"/>
  <c r="C51" i="5"/>
  <c r="I51" i="5"/>
  <c r="J51" i="5"/>
  <c r="C52" i="5"/>
  <c r="I52" i="5"/>
  <c r="J52" i="5"/>
  <c r="C53" i="5"/>
  <c r="I53" i="5"/>
  <c r="J53" i="5"/>
  <c r="C54" i="5"/>
  <c r="I54" i="5"/>
  <c r="J54" i="5"/>
  <c r="C55" i="5"/>
  <c r="I55" i="5"/>
  <c r="J55" i="5"/>
  <c r="C56" i="5"/>
  <c r="I56" i="5"/>
  <c r="J56" i="5"/>
  <c r="C57" i="5"/>
  <c r="I57" i="5"/>
  <c r="J57" i="5"/>
  <c r="C58" i="5"/>
  <c r="I58" i="5"/>
  <c r="J58" i="5"/>
  <c r="C59" i="5"/>
  <c r="I59" i="5"/>
  <c r="J59" i="5"/>
  <c r="C60" i="5"/>
  <c r="I60" i="5"/>
  <c r="J60" i="5"/>
  <c r="C61" i="5"/>
  <c r="I61" i="5"/>
  <c r="J61" i="5"/>
  <c r="C62" i="5"/>
  <c r="I62" i="5"/>
  <c r="J62" i="5"/>
  <c r="C63" i="5"/>
  <c r="I63" i="5"/>
  <c r="J63" i="5"/>
  <c r="C64" i="5"/>
  <c r="I64" i="5"/>
  <c r="J64" i="5"/>
  <c r="C65" i="5"/>
  <c r="I65" i="5"/>
  <c r="J65" i="5"/>
  <c r="C66" i="5"/>
  <c r="I66" i="5"/>
  <c r="J66" i="5"/>
  <c r="C67" i="5"/>
  <c r="I67" i="5"/>
  <c r="J67" i="5"/>
  <c r="C68" i="5"/>
  <c r="I68" i="5"/>
  <c r="J68" i="5"/>
  <c r="C69" i="5"/>
  <c r="I69" i="5"/>
  <c r="J69" i="5"/>
  <c r="C70" i="5"/>
  <c r="I70" i="5"/>
  <c r="J70" i="5"/>
  <c r="C71" i="5"/>
  <c r="I71" i="5"/>
  <c r="J71" i="5"/>
  <c r="C72" i="5"/>
  <c r="I72" i="5"/>
  <c r="J72" i="5"/>
  <c r="C73" i="5"/>
  <c r="I73" i="5"/>
  <c r="J73" i="5"/>
  <c r="C74" i="5"/>
  <c r="I74" i="5"/>
  <c r="J74" i="5"/>
  <c r="C75" i="5"/>
  <c r="I75" i="5"/>
  <c r="J75" i="5"/>
  <c r="C76" i="5"/>
  <c r="I76" i="5"/>
  <c r="J76" i="5"/>
  <c r="C77" i="5"/>
  <c r="I77" i="5"/>
  <c r="J77" i="5"/>
  <c r="C78" i="5"/>
  <c r="I78" i="5"/>
  <c r="J78" i="5"/>
  <c r="C79" i="5"/>
  <c r="I79" i="5"/>
  <c r="J79" i="5"/>
  <c r="C80" i="5"/>
  <c r="I80" i="5"/>
  <c r="J80" i="5"/>
  <c r="C81" i="5"/>
  <c r="I81" i="5"/>
  <c r="J81" i="5"/>
  <c r="C82" i="5"/>
  <c r="I82" i="5"/>
  <c r="J82" i="5"/>
  <c r="C83" i="5"/>
  <c r="I83" i="5"/>
  <c r="J83" i="5"/>
  <c r="C84" i="5"/>
  <c r="I84" i="5"/>
  <c r="J84" i="5"/>
  <c r="C85" i="5"/>
  <c r="I85" i="5"/>
  <c r="J85" i="5"/>
  <c r="C86" i="5"/>
  <c r="I86" i="5"/>
  <c r="J86" i="5"/>
  <c r="C87" i="5"/>
  <c r="I87" i="5"/>
  <c r="J87" i="5"/>
  <c r="C88" i="5"/>
  <c r="I88" i="5"/>
  <c r="J88" i="5"/>
  <c r="C89" i="5"/>
  <c r="I89" i="5"/>
  <c r="J89" i="5"/>
  <c r="C90" i="5"/>
  <c r="I90" i="5"/>
  <c r="J90" i="5"/>
  <c r="C91" i="5"/>
  <c r="I91" i="5"/>
  <c r="J91" i="5"/>
  <c r="C92" i="5"/>
  <c r="I92" i="5"/>
  <c r="J92" i="5"/>
  <c r="C93" i="5"/>
  <c r="I93" i="5"/>
  <c r="J93" i="5"/>
  <c r="C94" i="5"/>
  <c r="I94" i="5"/>
  <c r="J94" i="5"/>
  <c r="C95" i="5"/>
  <c r="I95" i="5"/>
  <c r="J95" i="5"/>
  <c r="C96" i="5"/>
  <c r="I96" i="5"/>
  <c r="J96" i="5"/>
  <c r="C97" i="5"/>
  <c r="I97" i="5"/>
  <c r="J97" i="5"/>
  <c r="C98" i="5"/>
  <c r="I98" i="5"/>
  <c r="J98" i="5"/>
  <c r="C99" i="5"/>
  <c r="I99" i="5"/>
  <c r="J99" i="5"/>
  <c r="C100" i="5"/>
  <c r="I100" i="5"/>
  <c r="J100" i="5"/>
  <c r="C101" i="5"/>
  <c r="I101" i="5"/>
  <c r="J101" i="5"/>
  <c r="C102" i="5"/>
  <c r="I102" i="5"/>
  <c r="J102" i="5"/>
  <c r="C103" i="5"/>
  <c r="I103" i="5"/>
  <c r="J103" i="5"/>
  <c r="C104" i="5"/>
  <c r="I104" i="5"/>
  <c r="J104" i="5"/>
  <c r="Q2" i="10"/>
  <c r="C5" i="10"/>
  <c r="I5" i="10"/>
  <c r="N9" i="10"/>
  <c r="G11" i="3"/>
  <c r="J5" i="10"/>
  <c r="C6" i="10"/>
  <c r="I6" i="10"/>
  <c r="J6" i="10"/>
  <c r="O11" i="10"/>
  <c r="I12" i="3"/>
  <c r="O6" i="10"/>
  <c r="D12" i="3"/>
  <c r="C7" i="10"/>
  <c r="I7" i="10"/>
  <c r="J7" i="10"/>
  <c r="C8" i="10"/>
  <c r="I8" i="10"/>
  <c r="J8" i="10"/>
  <c r="O12" i="10"/>
  <c r="J12" i="3"/>
  <c r="C9" i="10"/>
  <c r="I9" i="10"/>
  <c r="J9" i="10"/>
  <c r="C10" i="10"/>
  <c r="I10" i="10"/>
  <c r="J10" i="10"/>
  <c r="C11" i="10"/>
  <c r="I11" i="10"/>
  <c r="J11" i="10"/>
  <c r="N11" i="10"/>
  <c r="C12" i="10"/>
  <c r="I12" i="10"/>
  <c r="J12" i="10"/>
  <c r="C13" i="10"/>
  <c r="I13" i="10"/>
  <c r="J13" i="10"/>
  <c r="C14" i="10"/>
  <c r="I14" i="10"/>
  <c r="J14" i="10"/>
  <c r="C15" i="10"/>
  <c r="I15" i="10"/>
  <c r="J15" i="10"/>
  <c r="C16" i="10"/>
  <c r="I16" i="10"/>
  <c r="J16" i="10"/>
  <c r="C17" i="10"/>
  <c r="I17" i="10"/>
  <c r="J17" i="10"/>
  <c r="C18" i="10"/>
  <c r="I18" i="10"/>
  <c r="J18" i="10"/>
  <c r="C19" i="10"/>
  <c r="I19" i="10"/>
  <c r="J19" i="10"/>
  <c r="C20" i="10"/>
  <c r="I20" i="10"/>
  <c r="J20" i="10"/>
  <c r="C21" i="10"/>
  <c r="I21" i="10"/>
  <c r="J21" i="10"/>
  <c r="C22" i="10"/>
  <c r="I22" i="10"/>
  <c r="J22" i="10"/>
  <c r="C23" i="10"/>
  <c r="I23" i="10"/>
  <c r="J23" i="10"/>
  <c r="C24" i="10"/>
  <c r="I24" i="10"/>
  <c r="J24" i="10"/>
  <c r="C25" i="10"/>
  <c r="I25" i="10"/>
  <c r="J25" i="10"/>
  <c r="C26" i="10"/>
  <c r="I26" i="10"/>
  <c r="J26" i="10"/>
  <c r="C27" i="10"/>
  <c r="I27" i="10"/>
  <c r="J27" i="10"/>
  <c r="C28" i="10"/>
  <c r="I28" i="10"/>
  <c r="J28" i="10"/>
  <c r="C29" i="10"/>
  <c r="I29" i="10"/>
  <c r="J29" i="10"/>
  <c r="C30" i="10"/>
  <c r="I30" i="10"/>
  <c r="J30" i="10"/>
  <c r="C31" i="10"/>
  <c r="I31" i="10"/>
  <c r="J31" i="10"/>
  <c r="C32" i="10"/>
  <c r="I32" i="10"/>
  <c r="J32" i="10"/>
  <c r="C33" i="10"/>
  <c r="I33" i="10"/>
  <c r="J33" i="10"/>
  <c r="C34" i="10"/>
  <c r="I34" i="10"/>
  <c r="J34" i="10"/>
  <c r="C35" i="10"/>
  <c r="I35" i="10"/>
  <c r="J35" i="10"/>
  <c r="C36" i="10"/>
  <c r="I36" i="10"/>
  <c r="J36" i="10"/>
  <c r="C37" i="10"/>
  <c r="I37" i="10"/>
  <c r="J37" i="10"/>
  <c r="C38" i="10"/>
  <c r="I38" i="10"/>
  <c r="J38" i="10"/>
  <c r="C39" i="10"/>
  <c r="I39" i="10"/>
  <c r="J39" i="10"/>
  <c r="C40" i="10"/>
  <c r="I40" i="10"/>
  <c r="J40" i="10"/>
  <c r="C41" i="10"/>
  <c r="I41" i="10"/>
  <c r="J41" i="10"/>
  <c r="C42" i="10"/>
  <c r="I42" i="10"/>
  <c r="J42" i="10"/>
  <c r="C43" i="10"/>
  <c r="I43" i="10"/>
  <c r="J43" i="10"/>
  <c r="C44" i="10"/>
  <c r="I44" i="10"/>
  <c r="J44" i="10"/>
  <c r="C45" i="10"/>
  <c r="I45" i="10"/>
  <c r="J45" i="10"/>
  <c r="C46" i="10"/>
  <c r="I46" i="10"/>
  <c r="J46" i="10"/>
  <c r="C47" i="10"/>
  <c r="I47" i="10"/>
  <c r="J47" i="10"/>
  <c r="C48" i="10"/>
  <c r="I48" i="10"/>
  <c r="J48" i="10"/>
  <c r="C49" i="10"/>
  <c r="I49" i="10"/>
  <c r="J49" i="10"/>
  <c r="C50" i="10"/>
  <c r="I50" i="10"/>
  <c r="J50" i="10"/>
  <c r="C51" i="10"/>
  <c r="I51" i="10"/>
  <c r="J51" i="10"/>
  <c r="C52" i="10"/>
  <c r="I52" i="10"/>
  <c r="J52" i="10"/>
  <c r="C53" i="10"/>
  <c r="I53" i="10"/>
  <c r="J53" i="10"/>
  <c r="C54" i="10"/>
  <c r="I54" i="10"/>
  <c r="J54" i="10"/>
  <c r="C55" i="10"/>
  <c r="I55" i="10"/>
  <c r="J55" i="10"/>
  <c r="C56" i="10"/>
  <c r="I56" i="10"/>
  <c r="J56" i="10"/>
  <c r="C57" i="10"/>
  <c r="I57" i="10"/>
  <c r="J57" i="10"/>
  <c r="C58" i="10"/>
  <c r="I58" i="10"/>
  <c r="J58" i="10"/>
  <c r="C59" i="10"/>
  <c r="I59" i="10"/>
  <c r="J59" i="10"/>
  <c r="C60" i="10"/>
  <c r="I60" i="10"/>
  <c r="J60" i="10"/>
  <c r="C61" i="10"/>
  <c r="I61" i="10"/>
  <c r="J61" i="10"/>
  <c r="C62" i="10"/>
  <c r="I62" i="10"/>
  <c r="J62" i="10"/>
  <c r="C63" i="10"/>
  <c r="I63" i="10"/>
  <c r="J63" i="10"/>
  <c r="C64" i="10"/>
  <c r="I64" i="10"/>
  <c r="J64" i="10"/>
  <c r="C65" i="10"/>
  <c r="I65" i="10"/>
  <c r="J65" i="10"/>
  <c r="C66" i="10"/>
  <c r="I66" i="10"/>
  <c r="J66" i="10"/>
  <c r="C67" i="10"/>
  <c r="I67" i="10"/>
  <c r="J67" i="10"/>
  <c r="C68" i="10"/>
  <c r="I68" i="10"/>
  <c r="J68" i="10"/>
  <c r="C69" i="10"/>
  <c r="I69" i="10"/>
  <c r="J69" i="10"/>
  <c r="C70" i="10"/>
  <c r="I70" i="10"/>
  <c r="J70" i="10"/>
  <c r="C71" i="10"/>
  <c r="I71" i="10"/>
  <c r="J71" i="10"/>
  <c r="C72" i="10"/>
  <c r="I72" i="10"/>
  <c r="J72" i="10"/>
  <c r="C73" i="10"/>
  <c r="I73" i="10"/>
  <c r="J73" i="10"/>
  <c r="C74" i="10"/>
  <c r="I74" i="10"/>
  <c r="J74" i="10"/>
  <c r="C75" i="10"/>
  <c r="I75" i="10"/>
  <c r="J75" i="10"/>
  <c r="C76" i="10"/>
  <c r="I76" i="10"/>
  <c r="J76" i="10"/>
  <c r="C77" i="10"/>
  <c r="I77" i="10"/>
  <c r="J77" i="10"/>
  <c r="C78" i="10"/>
  <c r="I78" i="10"/>
  <c r="J78" i="10"/>
  <c r="C79" i="10"/>
  <c r="I79" i="10"/>
  <c r="J79" i="10"/>
  <c r="C80" i="10"/>
  <c r="I80" i="10"/>
  <c r="J80" i="10"/>
  <c r="C81" i="10"/>
  <c r="I81" i="10"/>
  <c r="J81" i="10"/>
  <c r="C82" i="10"/>
  <c r="I82" i="10"/>
  <c r="J82" i="10"/>
  <c r="C83" i="10"/>
  <c r="I83" i="10"/>
  <c r="J83" i="10"/>
  <c r="C84" i="10"/>
  <c r="I84" i="10"/>
  <c r="J84" i="10"/>
  <c r="C85" i="10"/>
  <c r="I85" i="10"/>
  <c r="J85" i="10"/>
  <c r="C86" i="10"/>
  <c r="I86" i="10"/>
  <c r="J86" i="10"/>
  <c r="C87" i="10"/>
  <c r="I87" i="10"/>
  <c r="J87" i="10"/>
  <c r="C88" i="10"/>
  <c r="I88" i="10"/>
  <c r="J88" i="10"/>
  <c r="C89" i="10"/>
  <c r="I89" i="10"/>
  <c r="J89" i="10"/>
  <c r="C90" i="10"/>
  <c r="I90" i="10"/>
  <c r="J90" i="10"/>
  <c r="C91" i="10"/>
  <c r="I91" i="10"/>
  <c r="J91" i="10"/>
  <c r="C92" i="10"/>
  <c r="I92" i="10"/>
  <c r="J92" i="10"/>
  <c r="C93" i="10"/>
  <c r="I93" i="10"/>
  <c r="J93" i="10"/>
  <c r="C94" i="10"/>
  <c r="I94" i="10"/>
  <c r="J94" i="10"/>
  <c r="C95" i="10"/>
  <c r="I95" i="10"/>
  <c r="J95" i="10"/>
  <c r="C96" i="10"/>
  <c r="I96" i="10"/>
  <c r="J96" i="10"/>
  <c r="C97" i="10"/>
  <c r="I97" i="10"/>
  <c r="J97" i="10"/>
  <c r="C98" i="10"/>
  <c r="I98" i="10"/>
  <c r="J98" i="10"/>
  <c r="C99" i="10"/>
  <c r="I99" i="10"/>
  <c r="J99" i="10"/>
  <c r="C100" i="10"/>
  <c r="I100" i="10"/>
  <c r="J100" i="10"/>
  <c r="C101" i="10"/>
  <c r="I101" i="10"/>
  <c r="J101" i="10"/>
  <c r="C102" i="10"/>
  <c r="I102" i="10"/>
  <c r="J102" i="10"/>
  <c r="C103" i="10"/>
  <c r="I103" i="10"/>
  <c r="J103" i="10"/>
  <c r="C104" i="10"/>
  <c r="I104" i="10"/>
  <c r="J104" i="10"/>
  <c r="N12" i="10"/>
  <c r="I11" i="3"/>
  <c r="O7" i="10"/>
  <c r="E12" i="3"/>
  <c r="O10" i="5"/>
  <c r="H10" i="3"/>
  <c r="N7" i="5"/>
  <c r="E9" i="3"/>
  <c r="L9" i="3"/>
  <c r="O10" i="10"/>
  <c r="H12" i="3"/>
  <c r="N7" i="10"/>
  <c r="E11" i="3"/>
  <c r="O13" i="5"/>
  <c r="K10" i="3"/>
  <c r="N10" i="5"/>
  <c r="H9" i="3"/>
  <c r="O5" i="5"/>
  <c r="C10" i="3"/>
  <c r="O13" i="10"/>
  <c r="K12" i="3"/>
  <c r="N10" i="10"/>
  <c r="H11" i="3"/>
  <c r="O5" i="10"/>
  <c r="C12" i="3"/>
  <c r="N13" i="5"/>
  <c r="O8" i="5"/>
  <c r="F10" i="3"/>
  <c r="N13" i="10"/>
  <c r="O8" i="10"/>
  <c r="F12" i="3"/>
  <c r="N5" i="10"/>
  <c r="C11" i="3"/>
  <c r="O11" i="5"/>
  <c r="I10" i="3"/>
  <c r="N8" i="5"/>
  <c r="F9" i="3"/>
  <c r="N8" i="10"/>
  <c r="F11" i="3"/>
  <c r="N11" i="5"/>
  <c r="I9" i="3"/>
  <c r="O6" i="5"/>
  <c r="D10" i="3"/>
  <c r="O9" i="10"/>
  <c r="G12" i="3"/>
  <c r="N6" i="10"/>
  <c r="D11" i="3"/>
  <c r="N9" i="5"/>
  <c r="G9" i="3"/>
  <c r="L12" i="3"/>
  <c r="L11" i="3"/>
  <c r="L1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taka</author>
  </authors>
  <commentList>
    <comment ref="D5" authorId="0" shapeId="0" xr:uid="{C12FB746-15E8-4969-BE3E-B3DA448A0787}">
      <text>
        <r>
          <rPr>
            <b/>
            <sz val="9"/>
            <rFont val="ＭＳ Ｐゴシック"/>
            <family val="3"/>
            <charset val="128"/>
          </rPr>
          <t>　〇/〇で入力すると自動変換されます。
　申込ファイルの送信は送金終了後に行ってください。参加費が期限内に送金されない場合出場できません。</t>
        </r>
      </text>
    </comment>
  </commentList>
</comments>
</file>

<file path=xl/sharedStrings.xml><?xml version="1.0" encoding="utf-8"?>
<sst xmlns="http://schemas.openxmlformats.org/spreadsheetml/2006/main" count="101" uniqueCount="59">
  <si>
    <r>
      <t>スポーツ少年団中央大会空手道競技　申込取りまとめ表</t>
    </r>
    <r>
      <rPr>
        <b/>
        <u/>
        <sz val="18"/>
        <color indexed="10"/>
        <rFont val="ＭＳ Ｐゴシック"/>
        <family val="3"/>
        <charset val="128"/>
      </rPr>
      <t>（2021年度よりメールのみの申込となります。）</t>
    </r>
  </si>
  <si>
    <t>申込ファイル送信先</t>
  </si>
  <si>
    <t>sposyo@miyazaki-karate.jp</t>
  </si>
  <si>
    <t>ファイルの保存</t>
  </si>
  <si>
    <t>ファイル名は「スポ少中央大会申込【申込団体名】」で保存し送信してください。</t>
  </si>
  <si>
    <t>入力必須項目</t>
  </si>
  <si>
    <t>団体名</t>
  </si>
  <si>
    <t>参加費</t>
  </si>
  <si>
    <t>送金日</t>
  </si>
  <si>
    <t>連絡先携帯番号</t>
  </si>
  <si>
    <r>
      <t>　</t>
    </r>
    <r>
      <rPr>
        <sz val="12"/>
        <color indexed="8"/>
        <rFont val="ＭＳ Ｐゴシック"/>
        <family val="3"/>
        <charset val="128"/>
      </rPr>
      <t>◆振込先◆</t>
    </r>
    <r>
      <rPr>
        <sz val="14"/>
        <color indexed="8"/>
        <rFont val="ＭＳ Ｐゴシック"/>
        <family val="3"/>
        <charset val="128"/>
      </rPr>
      <t xml:space="preserve">
 ゆうちょ銀行
 記号 17380　番号 22066981 　口座名義</t>
    </r>
    <r>
      <rPr>
        <sz val="18"/>
        <color indexed="8"/>
        <rFont val="ＭＳ Ｐゴシック"/>
        <family val="3"/>
        <charset val="128"/>
      </rPr>
      <t>：</t>
    </r>
    <r>
      <rPr>
        <sz val="16"/>
        <color indexed="8"/>
        <rFont val="ＭＳ Ｐゴシック"/>
        <family val="3"/>
        <charset val="128"/>
      </rPr>
      <t>社）宮崎県空手道連盟</t>
    </r>
  </si>
  <si>
    <t>※黄色いセル</t>
  </si>
  <si>
    <t>に入力し各申込シートに入力してください。（自動計算されます。）</t>
  </si>
  <si>
    <t>種目</t>
  </si>
  <si>
    <t>小学１年</t>
  </si>
  <si>
    <t>小学２年</t>
  </si>
  <si>
    <t>小学３年</t>
  </si>
  <si>
    <t>小学４年</t>
  </si>
  <si>
    <t>小学５年</t>
  </si>
  <si>
    <t>小学６年</t>
  </si>
  <si>
    <t>形：中学生
組手：中学１年</t>
  </si>
  <si>
    <t>組手：中学２年</t>
  </si>
  <si>
    <t>組手：中学３年</t>
  </si>
  <si>
    <t>個人種目計</t>
  </si>
  <si>
    <t>男子形</t>
  </si>
  <si>
    <t>男子組手</t>
  </si>
  <si>
    <t>女子形</t>
  </si>
  <si>
    <t>女子組手</t>
  </si>
  <si>
    <t>スポーツ少年団中央大会空手道競技　　【男子・個人種目申込】</t>
  </si>
  <si>
    <t>※学年・氏名・種目は必ず入力してください。氏名は姓と名の間にスペースを入れてください。
（氏名を入力すると自動で所属団体名が表示されます。）※中学生形は１～３年合同となります。</t>
  </si>
  <si>
    <t>番号</t>
  </si>
  <si>
    <t>学年</t>
  </si>
  <si>
    <t>所属団体名
（自動入力）</t>
  </si>
  <si>
    <t>氏　　名</t>
  </si>
  <si>
    <t>ふりがな</t>
  </si>
  <si>
    <t>参加種目</t>
  </si>
  <si>
    <t>参加人数表（男子）</t>
  </si>
  <si>
    <t>形</t>
  </si>
  <si>
    <t>組手</t>
  </si>
  <si>
    <t>小１</t>
  </si>
  <si>
    <t>小２</t>
  </si>
  <si>
    <t>〇</t>
  </si>
  <si>
    <t>小３</t>
  </si>
  <si>
    <t>－</t>
  </si>
  <si>
    <t>小４</t>
  </si>
  <si>
    <t>小５</t>
  </si>
  <si>
    <t>小６</t>
  </si>
  <si>
    <t>中一</t>
  </si>
  <si>
    <t>中学１年</t>
  </si>
  <si>
    <t>中二</t>
  </si>
  <si>
    <t>中学２年</t>
  </si>
  <si>
    <t>中三</t>
  </si>
  <si>
    <t>中学３年</t>
  </si>
  <si>
    <t>スポーツ少年団中央大会空手道競技　　【女子・個人種目申込】</t>
  </si>
  <si>
    <t>参加人数表（女子）</t>
  </si>
  <si>
    <t>申込締切</t>
    <phoneticPr fontId="8"/>
  </si>
  <si>
    <t>５月２３日（土）※申込締切までに参加費等の送金をお願いします。（期限厳守）</t>
    <rPh sb="6" eb="7">
      <t>ド</t>
    </rPh>
    <phoneticPr fontId="8"/>
  </si>
  <si>
    <t xml:space="preserve">
JSPO公認番号（　　　　　）</t>
    <rPh sb="6" eb="8">
      <t>コウニン</t>
    </rPh>
    <rPh sb="8" eb="10">
      <t>バンゴウ</t>
    </rPh>
    <phoneticPr fontId="8"/>
  </si>
  <si>
    <t>指導者名</t>
    <rPh sb="0" eb="3">
      <t>シドウシャ</t>
    </rPh>
    <rPh sb="3" eb="4">
      <t>メイ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</si>
</sst>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6" x14ac:knownFonts="1">
    <font>
      <sz val="11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u/>
      <sz val="18"/>
      <color indexed="10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u/>
      <sz val="1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u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b/>
      <u/>
      <sz val="11"/>
      <color rgb="FFFF0000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b/>
      <sz val="15"/>
      <color theme="1"/>
      <name val="ＭＳ Ｐゴシック"/>
      <family val="3"/>
      <charset val="12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C000"/>
        <bgColor indexed="64"/>
      </patternFill>
    </fill>
    <fill>
      <gradientFill degree="90">
        <stop position="0">
          <color theme="0"/>
        </stop>
        <stop position="0.5">
          <color rgb="FFFFFF66"/>
        </stop>
        <stop position="1">
          <color theme="0"/>
        </stop>
      </gradient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/>
  </cellStyleXfs>
  <cellXfs count="149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14" fontId="11" fillId="0" borderId="0" xfId="0" applyNumberFormat="1" applyFont="1" applyBorder="1">
      <alignment vertical="center"/>
    </xf>
    <xf numFmtId="0" fontId="11" fillId="5" borderId="1" xfId="0" applyFont="1" applyFill="1" applyBorder="1" applyAlignment="1">
      <alignment horizontal="center" vertical="center" shrinkToFit="1"/>
    </xf>
    <xf numFmtId="0" fontId="11" fillId="5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 applyProtection="1">
      <alignment horizontal="center" vertical="center"/>
      <protection locked="0"/>
    </xf>
    <xf numFmtId="0" fontId="11" fillId="7" borderId="5" xfId="0" applyFont="1" applyFill="1" applyBorder="1" applyAlignment="1" applyProtection="1">
      <alignment horizontal="center" vertical="center" shrinkToFit="1"/>
    </xf>
    <xf numFmtId="0" fontId="11" fillId="6" borderId="5" xfId="0" applyFont="1" applyFill="1" applyBorder="1" applyProtection="1">
      <alignment vertical="center"/>
      <protection locked="0"/>
    </xf>
    <xf numFmtId="0" fontId="11" fillId="6" borderId="6" xfId="0" applyFont="1" applyFill="1" applyBorder="1" applyProtection="1">
      <alignment vertical="center"/>
      <protection locked="0"/>
    </xf>
    <xf numFmtId="0" fontId="11" fillId="6" borderId="6" xfId="0" applyFont="1" applyFill="1" applyBorder="1" applyAlignment="1" applyProtection="1">
      <alignment horizontal="center" vertical="center"/>
      <protection locked="0"/>
    </xf>
    <xf numFmtId="0" fontId="11" fillId="6" borderId="7" xfId="0" applyFont="1" applyFill="1" applyBorder="1" applyAlignment="1" applyProtection="1">
      <alignment horizontal="center" vertical="center"/>
      <protection locked="0"/>
    </xf>
    <xf numFmtId="0" fontId="11" fillId="6" borderId="8" xfId="0" applyFont="1" applyFill="1" applyBorder="1" applyAlignment="1" applyProtection="1">
      <alignment horizontal="center" vertical="center"/>
      <protection locked="0"/>
    </xf>
    <xf numFmtId="0" fontId="11" fillId="7" borderId="9" xfId="0" applyFont="1" applyFill="1" applyBorder="1" applyAlignment="1" applyProtection="1">
      <alignment horizontal="center" vertical="center" shrinkToFit="1"/>
    </xf>
    <xf numFmtId="0" fontId="11" fillId="6" borderId="9" xfId="0" applyFont="1" applyFill="1" applyBorder="1" applyProtection="1">
      <alignment vertical="center"/>
      <protection locked="0"/>
    </xf>
    <xf numFmtId="0" fontId="11" fillId="6" borderId="10" xfId="0" applyFont="1" applyFill="1" applyBorder="1" applyProtection="1">
      <alignment vertical="center"/>
      <protection locked="0"/>
    </xf>
    <xf numFmtId="0" fontId="11" fillId="6" borderId="10" xfId="0" applyFont="1" applyFill="1" applyBorder="1" applyAlignment="1" applyProtection="1">
      <alignment horizontal="center" vertical="center"/>
      <protection locked="0"/>
    </xf>
    <xf numFmtId="0" fontId="11" fillId="6" borderId="11" xfId="0" applyFont="1" applyFill="1" applyBorder="1" applyAlignment="1" applyProtection="1">
      <alignment horizontal="center" vertical="center"/>
      <protection locked="0"/>
    </xf>
    <xf numFmtId="0" fontId="11" fillId="6" borderId="12" xfId="0" applyFont="1" applyFill="1" applyBorder="1" applyProtection="1">
      <alignment vertical="center"/>
      <protection locked="0"/>
    </xf>
    <xf numFmtId="0" fontId="11" fillId="6" borderId="12" xfId="0" applyFont="1" applyFill="1" applyBorder="1" applyAlignment="1" applyProtection="1">
      <alignment horizontal="center" vertical="center"/>
      <protection locked="0"/>
    </xf>
    <xf numFmtId="0" fontId="11" fillId="6" borderId="13" xfId="0" applyFont="1" applyFill="1" applyBorder="1" applyAlignment="1" applyProtection="1">
      <alignment horizontal="center" vertical="center"/>
      <protection locked="0"/>
    </xf>
    <xf numFmtId="0" fontId="11" fillId="5" borderId="8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6" borderId="14" xfId="0" applyFont="1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center" vertical="center" shrinkToFit="1"/>
    </xf>
    <xf numFmtId="0" fontId="11" fillId="6" borderId="1" xfId="0" applyFont="1" applyFill="1" applyBorder="1" applyProtection="1">
      <alignment vertical="center"/>
      <protection locked="0"/>
    </xf>
    <xf numFmtId="0" fontId="11" fillId="6" borderId="16" xfId="0" applyFont="1" applyFill="1" applyBorder="1" applyProtection="1">
      <alignment vertical="center"/>
      <protection locked="0"/>
    </xf>
    <xf numFmtId="0" fontId="11" fillId="6" borderId="16" xfId="0" applyFont="1" applyFill="1" applyBorder="1" applyAlignment="1" applyProtection="1">
      <alignment horizontal="center" vertical="center"/>
      <protection locked="0"/>
    </xf>
    <xf numFmtId="0" fontId="11" fillId="6" borderId="2" xfId="0" applyFont="1" applyFill="1" applyBorder="1" applyAlignment="1" applyProtection="1">
      <alignment horizontal="center" vertical="center"/>
      <protection locked="0"/>
    </xf>
    <xf numFmtId="0" fontId="11" fillId="8" borderId="17" xfId="0" applyFont="1" applyFill="1" applyBorder="1" applyAlignment="1" applyProtection="1">
      <alignment horizontal="center" vertical="center"/>
      <protection locked="0"/>
    </xf>
    <xf numFmtId="0" fontId="11" fillId="4" borderId="9" xfId="0" applyFont="1" applyFill="1" applyBorder="1" applyAlignment="1" applyProtection="1">
      <alignment horizontal="center" vertical="center" shrinkToFit="1"/>
    </xf>
    <xf numFmtId="0" fontId="11" fillId="8" borderId="9" xfId="0" applyFont="1" applyFill="1" applyBorder="1" applyProtection="1">
      <alignment vertical="center"/>
      <protection locked="0"/>
    </xf>
    <xf numFmtId="0" fontId="11" fillId="8" borderId="10" xfId="0" applyFont="1" applyFill="1" applyBorder="1" applyProtection="1">
      <alignment vertical="center"/>
      <protection locked="0"/>
    </xf>
    <xf numFmtId="0" fontId="11" fillId="8" borderId="10" xfId="0" applyFont="1" applyFill="1" applyBorder="1" applyAlignment="1" applyProtection="1">
      <alignment horizontal="center" vertical="center"/>
      <protection locked="0"/>
    </xf>
    <xf numFmtId="0" fontId="11" fillId="8" borderId="11" xfId="0" applyFont="1" applyFill="1" applyBorder="1" applyAlignment="1" applyProtection="1">
      <alignment horizontal="center" vertical="center"/>
      <protection locked="0"/>
    </xf>
    <xf numFmtId="0" fontId="11" fillId="8" borderId="12" xfId="0" applyFont="1" applyFill="1" applyBorder="1" applyProtection="1">
      <alignment vertical="center"/>
      <protection locked="0"/>
    </xf>
    <xf numFmtId="0" fontId="11" fillId="8" borderId="12" xfId="0" applyFont="1" applyFill="1" applyBorder="1" applyAlignment="1" applyProtection="1">
      <alignment horizontal="center" vertical="center"/>
      <protection locked="0"/>
    </xf>
    <xf numFmtId="0" fontId="11" fillId="8" borderId="13" xfId="0" applyFont="1" applyFill="1" applyBorder="1" applyAlignment="1" applyProtection="1">
      <alignment horizontal="center" vertical="center"/>
      <protection locked="0"/>
    </xf>
    <xf numFmtId="0" fontId="11" fillId="9" borderId="9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1" fillId="8" borderId="18" xfId="0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 shrinkToFit="1"/>
    </xf>
    <xf numFmtId="0" fontId="11" fillId="8" borderId="1" xfId="0" applyFont="1" applyFill="1" applyBorder="1" applyProtection="1">
      <alignment vertical="center"/>
      <protection locked="0"/>
    </xf>
    <xf numFmtId="0" fontId="11" fillId="8" borderId="16" xfId="0" applyFont="1" applyFill="1" applyBorder="1" applyProtection="1">
      <alignment vertical="center"/>
      <protection locked="0"/>
    </xf>
    <xf numFmtId="0" fontId="11" fillId="8" borderId="16" xfId="0" applyFont="1" applyFill="1" applyBorder="1" applyAlignment="1" applyProtection="1">
      <alignment horizontal="center" vertical="center"/>
      <protection locked="0"/>
    </xf>
    <xf numFmtId="0" fontId="11" fillId="8" borderId="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 shrinkToFit="1"/>
    </xf>
    <xf numFmtId="0" fontId="0" fillId="10" borderId="0" xfId="0" applyFill="1" applyAlignment="1">
      <alignment vertical="center" shrinkToFit="1"/>
    </xf>
    <xf numFmtId="0" fontId="10" fillId="10" borderId="0" xfId="0" applyFont="1" applyFill="1" applyAlignment="1">
      <alignment horizontal="right" vertical="center" shrinkToFit="1"/>
    </xf>
    <xf numFmtId="0" fontId="14" fillId="0" borderId="0" xfId="0" applyFont="1" applyAlignment="1">
      <alignment horizontal="right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5" borderId="22" xfId="0" applyFill="1" applyBorder="1" applyAlignment="1" applyProtection="1">
      <alignment horizontal="center" vertical="center" shrinkToFit="1"/>
      <protection locked="0"/>
    </xf>
    <xf numFmtId="176" fontId="15" fillId="0" borderId="23" xfId="0" applyNumberFormat="1" applyFont="1" applyBorder="1" applyAlignment="1">
      <alignment horizontal="right" vertical="center" shrinkToFit="1"/>
    </xf>
    <xf numFmtId="14" fontId="0" fillId="5" borderId="24" xfId="0" applyNumberFormat="1" applyFill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center" vertical="center" shrinkToFit="1"/>
    </xf>
    <xf numFmtId="0" fontId="16" fillId="11" borderId="25" xfId="0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 shrinkToFit="1"/>
    </xf>
    <xf numFmtId="0" fontId="14" fillId="0" borderId="26" xfId="0" applyFont="1" applyFill="1" applyBorder="1" applyAlignment="1">
      <alignment horizontal="center" vertical="center" shrinkToFit="1"/>
    </xf>
    <xf numFmtId="12" fontId="15" fillId="0" borderId="26" xfId="0" applyNumberFormat="1" applyFont="1" applyFill="1" applyBorder="1" applyAlignment="1" applyProtection="1">
      <alignment vertical="center" shrinkToFit="1"/>
      <protection locked="0"/>
    </xf>
    <xf numFmtId="0" fontId="15" fillId="0" borderId="26" xfId="0" applyFont="1" applyFill="1" applyBorder="1" applyAlignment="1">
      <alignment vertical="center" shrinkToFit="1"/>
    </xf>
    <xf numFmtId="0" fontId="15" fillId="0" borderId="0" xfId="0" applyFont="1" applyAlignment="1">
      <alignment vertical="center" shrinkToFit="1"/>
    </xf>
    <xf numFmtId="0" fontId="0" fillId="0" borderId="27" xfId="0" applyBorder="1" applyAlignment="1">
      <alignment horizontal="center" vertical="center" shrinkToFit="1"/>
    </xf>
    <xf numFmtId="0" fontId="15" fillId="0" borderId="28" xfId="0" applyFont="1" applyFill="1" applyBorder="1" applyAlignment="1">
      <alignment horizontal="center" vertical="center" shrinkToFit="1"/>
    </xf>
    <xf numFmtId="0" fontId="15" fillId="0" borderId="29" xfId="0" applyFont="1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distributed" vertical="center" shrinkToFit="1"/>
    </xf>
    <xf numFmtId="176" fontId="15" fillId="9" borderId="20" xfId="0" applyNumberFormat="1" applyFont="1" applyFill="1" applyBorder="1" applyAlignment="1">
      <alignment horizontal="right" vertical="center" shrinkToFit="1"/>
    </xf>
    <xf numFmtId="0" fontId="0" fillId="0" borderId="32" xfId="0" applyBorder="1" applyAlignment="1">
      <alignment horizontal="center" vertical="center" shrinkToFit="1"/>
    </xf>
    <xf numFmtId="0" fontId="15" fillId="0" borderId="33" xfId="0" applyFont="1" applyBorder="1" applyAlignment="1">
      <alignment horizontal="distributed" vertical="center" shrinkToFit="1"/>
    </xf>
    <xf numFmtId="176" fontId="15" fillId="9" borderId="23" xfId="0" applyNumberFormat="1" applyFont="1" applyFill="1" applyBorder="1" applyAlignment="1">
      <alignment horizontal="right" vertical="center" shrinkToFit="1"/>
    </xf>
    <xf numFmtId="0" fontId="0" fillId="0" borderId="34" xfId="0" applyBorder="1" applyAlignment="1">
      <alignment horizontal="center" vertical="center" shrinkToFit="1"/>
    </xf>
    <xf numFmtId="0" fontId="15" fillId="0" borderId="35" xfId="0" applyFont="1" applyFill="1" applyBorder="1" applyAlignment="1">
      <alignment horizontal="distributed" vertical="center" shrinkToFit="1"/>
    </xf>
    <xf numFmtId="176" fontId="15" fillId="6" borderId="36" xfId="0" applyNumberFormat="1" applyFont="1" applyFill="1" applyBorder="1" applyAlignment="1">
      <alignment horizontal="right" vertical="center" shrinkToFit="1"/>
    </xf>
    <xf numFmtId="176" fontId="15" fillId="6" borderId="23" xfId="0" applyNumberFormat="1" applyFont="1" applyFill="1" applyBorder="1" applyAlignment="1">
      <alignment horizontal="right" vertical="center" shrinkToFit="1"/>
    </xf>
    <xf numFmtId="0" fontId="15" fillId="0" borderId="0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15" fillId="0" borderId="0" xfId="0" applyFont="1" applyBorder="1" applyAlignment="1">
      <alignment vertical="center" shrinkToFit="1"/>
    </xf>
    <xf numFmtId="0" fontId="17" fillId="0" borderId="37" xfId="0" applyFont="1" applyBorder="1" applyAlignment="1">
      <alignment horizontal="center" vertical="center" wrapText="1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27" xfId="0" applyFont="1" applyFill="1" applyBorder="1" applyAlignment="1">
      <alignment horizontal="center" vertical="center" shrinkToFit="1"/>
    </xf>
    <xf numFmtId="12" fontId="0" fillId="0" borderId="0" xfId="0" applyNumberFormat="1" applyAlignment="1">
      <alignment vertical="center" shrinkToFit="1"/>
    </xf>
    <xf numFmtId="176" fontId="15" fillId="12" borderId="20" xfId="0" applyNumberFormat="1" applyFont="1" applyFill="1" applyBorder="1" applyAlignment="1">
      <alignment horizontal="right" vertical="center" shrinkToFit="1"/>
    </xf>
    <xf numFmtId="176" fontId="15" fillId="12" borderId="21" xfId="0" applyNumberFormat="1" applyFont="1" applyFill="1" applyBorder="1" applyAlignment="1">
      <alignment horizontal="right" vertical="center" shrinkToFit="1"/>
    </xf>
    <xf numFmtId="176" fontId="15" fillId="0" borderId="30" xfId="0" applyNumberFormat="1" applyFont="1" applyBorder="1" applyAlignment="1">
      <alignment vertical="center" shrinkToFit="1"/>
    </xf>
    <xf numFmtId="176" fontId="15" fillId="9" borderId="24" xfId="0" applyNumberFormat="1" applyFont="1" applyFill="1" applyBorder="1" applyAlignment="1">
      <alignment horizontal="right" vertical="center" shrinkToFit="1"/>
    </xf>
    <xf numFmtId="176" fontId="15" fillId="0" borderId="32" xfId="0" applyNumberFormat="1" applyFont="1" applyBorder="1" applyAlignment="1">
      <alignment vertical="center" shrinkToFit="1"/>
    </xf>
    <xf numFmtId="176" fontId="15" fillId="12" borderId="36" xfId="0" applyNumberFormat="1" applyFont="1" applyFill="1" applyBorder="1" applyAlignment="1">
      <alignment horizontal="right" vertical="center" shrinkToFit="1"/>
    </xf>
    <xf numFmtId="176" fontId="15" fillId="12" borderId="10" xfId="0" applyNumberFormat="1" applyFont="1" applyFill="1" applyBorder="1" applyAlignment="1">
      <alignment horizontal="right" vertical="center" shrinkToFit="1"/>
    </xf>
    <xf numFmtId="176" fontId="15" fillId="0" borderId="34" xfId="0" applyNumberFormat="1" applyFont="1" applyBorder="1" applyAlignment="1">
      <alignment vertical="center" shrinkToFit="1"/>
    </xf>
    <xf numFmtId="176" fontId="15" fillId="6" borderId="24" xfId="0" applyNumberFormat="1" applyFont="1" applyFill="1" applyBorder="1" applyAlignment="1">
      <alignment horizontal="right" vertical="center" shrinkToFit="1"/>
    </xf>
    <xf numFmtId="0" fontId="18" fillId="10" borderId="0" xfId="0" applyFont="1" applyFill="1" applyBorder="1" applyAlignment="1">
      <alignment horizontal="center" vertical="center" shrinkToFit="1"/>
    </xf>
    <xf numFmtId="0" fontId="9" fillId="10" borderId="0" xfId="1" applyFill="1">
      <alignment vertical="center"/>
    </xf>
    <xf numFmtId="0" fontId="19" fillId="10" borderId="0" xfId="0" applyFont="1" applyFill="1">
      <alignment vertical="center"/>
    </xf>
    <xf numFmtId="0" fontId="20" fillId="10" borderId="0" xfId="0" applyFont="1" applyFill="1" applyBorder="1" applyAlignment="1">
      <alignment horizontal="center" vertical="center" shrinkToFit="1"/>
    </xf>
    <xf numFmtId="0" fontId="21" fillId="10" borderId="0" xfId="0" applyFont="1" applyFill="1" applyBorder="1" applyAlignment="1">
      <alignment vertical="center" shrinkToFit="1"/>
    </xf>
    <xf numFmtId="0" fontId="22" fillId="0" borderId="26" xfId="0" applyFont="1" applyBorder="1" applyAlignment="1">
      <alignment horizontal="left" vertical="center" shrinkToFit="1"/>
    </xf>
    <xf numFmtId="0" fontId="14" fillId="0" borderId="26" xfId="0" applyFont="1" applyBorder="1" applyAlignment="1">
      <alignment horizontal="left" vertical="center" shrinkToFit="1"/>
    </xf>
    <xf numFmtId="0" fontId="14" fillId="0" borderId="0" xfId="0" applyFont="1" applyBorder="1" applyAlignment="1">
      <alignment horizontal="left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0" fontId="0" fillId="5" borderId="22" xfId="0" applyFill="1" applyBorder="1" applyAlignment="1" applyProtection="1">
      <alignment horizontal="center" vertical="center" wrapText="1" shrinkToFit="1"/>
      <protection locked="0"/>
    </xf>
    <xf numFmtId="0" fontId="0" fillId="5" borderId="23" xfId="0" applyFill="1" applyBorder="1" applyAlignment="1" applyProtection="1">
      <alignment horizontal="center" vertical="center" shrinkToFit="1"/>
      <protection locked="0"/>
    </xf>
    <xf numFmtId="0" fontId="0" fillId="5" borderId="39" xfId="0" applyFill="1" applyBorder="1" applyAlignment="1" applyProtection="1">
      <alignment horizontal="center" vertical="center" shrinkToFit="1"/>
      <protection locked="0"/>
    </xf>
    <xf numFmtId="0" fontId="20" fillId="0" borderId="25" xfId="0" applyFont="1" applyBorder="1" applyAlignment="1">
      <alignment horizontal="left" vertical="center" shrinkToFit="1"/>
    </xf>
    <xf numFmtId="0" fontId="20" fillId="0" borderId="0" xfId="0" applyFont="1" applyBorder="1" applyAlignment="1">
      <alignment horizontal="left" vertical="center" shrinkToFit="1"/>
    </xf>
    <xf numFmtId="0" fontId="23" fillId="2" borderId="27" xfId="0" applyFont="1" applyFill="1" applyBorder="1" applyAlignment="1">
      <alignment horizontal="center" vertical="center" shrinkToFit="1"/>
    </xf>
    <xf numFmtId="0" fontId="23" fillId="2" borderId="40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left" vertical="center" wrapText="1" shrinkToFit="1"/>
    </xf>
    <xf numFmtId="0" fontId="15" fillId="0" borderId="25" xfId="0" applyFont="1" applyBorder="1" applyAlignment="1">
      <alignment horizontal="left" vertical="center" shrinkToFit="1"/>
    </xf>
    <xf numFmtId="0" fontId="15" fillId="0" borderId="42" xfId="0" applyFont="1" applyBorder="1" applyAlignment="1">
      <alignment horizontal="left" vertical="center" shrinkToFit="1"/>
    </xf>
    <xf numFmtId="0" fontId="15" fillId="0" borderId="43" xfId="0" applyFont="1" applyBorder="1" applyAlignment="1">
      <alignment horizontal="left" vertical="center" shrinkToFit="1"/>
    </xf>
    <xf numFmtId="0" fontId="15" fillId="0" borderId="26" xfId="0" applyFont="1" applyBorder="1" applyAlignment="1">
      <alignment horizontal="left" vertical="center" shrinkToFit="1"/>
    </xf>
    <xf numFmtId="0" fontId="15" fillId="0" borderId="44" xfId="0" applyFont="1" applyBorder="1" applyAlignment="1">
      <alignment horizontal="left" vertical="center" shrinkToFit="1"/>
    </xf>
    <xf numFmtId="0" fontId="24" fillId="13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1" fillId="5" borderId="6" xfId="0" applyFont="1" applyFill="1" applyBorder="1" applyAlignment="1">
      <alignment horizontal="center" vertical="center" shrinkToFit="1"/>
    </xf>
    <xf numFmtId="0" fontId="11" fillId="5" borderId="45" xfId="0" applyFont="1" applyFill="1" applyBorder="1" applyAlignment="1">
      <alignment horizontal="center" vertical="center" shrinkToFit="1"/>
    </xf>
    <xf numFmtId="0" fontId="11" fillId="5" borderId="4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5" borderId="46" xfId="0" applyFont="1" applyFill="1" applyBorder="1" applyAlignment="1">
      <alignment horizontal="center" vertical="center"/>
    </xf>
    <xf numFmtId="0" fontId="11" fillId="5" borderId="47" xfId="0" applyFont="1" applyFill="1" applyBorder="1" applyAlignment="1">
      <alignment horizontal="center" vertical="center"/>
    </xf>
    <xf numFmtId="0" fontId="11" fillId="5" borderId="48" xfId="0" applyFont="1" applyFill="1" applyBorder="1" applyAlignment="1">
      <alignment horizontal="center" vertical="center"/>
    </xf>
    <xf numFmtId="0" fontId="11" fillId="5" borderId="49" xfId="0" applyFont="1" applyFill="1" applyBorder="1" applyAlignment="1">
      <alignment horizontal="center" vertical="center"/>
    </xf>
    <xf numFmtId="0" fontId="11" fillId="5" borderId="50" xfId="0" applyFont="1" applyFill="1" applyBorder="1" applyAlignment="1">
      <alignment horizontal="center" vertical="center" wrapText="1"/>
    </xf>
    <xf numFmtId="0" fontId="11" fillId="5" borderId="51" xfId="0" applyFont="1" applyFill="1" applyBorder="1" applyAlignment="1">
      <alignment horizontal="center" vertical="center" wrapText="1"/>
    </xf>
    <xf numFmtId="0" fontId="11" fillId="5" borderId="50" xfId="0" applyFont="1" applyFill="1" applyBorder="1" applyAlignment="1">
      <alignment horizontal="center" vertical="center"/>
    </xf>
    <xf numFmtId="0" fontId="11" fillId="5" borderId="51" xfId="0" applyFont="1" applyFill="1" applyBorder="1" applyAlignment="1">
      <alignment horizontal="center" vertical="center"/>
    </xf>
    <xf numFmtId="0" fontId="24" fillId="3" borderId="0" xfId="0" applyFont="1" applyFill="1" applyAlignment="1">
      <alignment horizontal="center" vertical="center"/>
    </xf>
  </cellXfs>
  <cellStyles count="3">
    <cellStyle name="ハイパーリンク" xfId="1" builtinId="8"/>
    <cellStyle name="標準" xfId="0" builtinId="0"/>
    <cellStyle name="標準 2" xfId="2" xr:uid="{4E1CCE0E-EE11-4169-8C56-34C94DA046F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 /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printerSettings" Target="../printerSettings/printerSettings1.bin" /><Relationship Id="rId1" Type="http://schemas.openxmlformats.org/officeDocument/2006/relationships/hyperlink" Target="mailto:sposyo@miyazaki-karate.jp" TargetMode="External" /><Relationship Id="rId4" Type="http://schemas.openxmlformats.org/officeDocument/2006/relationships/comments" Target="../comments1.xml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3729E-2D81-43B9-8BC4-A039E2B493B6}">
  <sheetPr codeName="Sheet1">
    <pageSetUpPr fitToPage="1"/>
  </sheetPr>
  <dimension ref="A1:Q25"/>
  <sheetViews>
    <sheetView tabSelected="1" workbookViewId="0">
      <selection activeCell="G5" sqref="G5:H5"/>
    </sheetView>
  </sheetViews>
  <sheetFormatPr defaultColWidth="8.86328125" defaultRowHeight="13.5" x14ac:dyDescent="0.1"/>
  <cols>
    <col min="1" max="1" width="14.453125" style="61" customWidth="1"/>
    <col min="2" max="2" width="20.7265625" style="61" customWidth="1"/>
    <col min="3" max="15" width="11.7265625" style="61" customWidth="1"/>
    <col min="16" max="16" width="8.99609375" style="61" hidden="1" customWidth="1"/>
    <col min="17" max="17" width="8.86328125" style="61" hidden="1" customWidth="1"/>
    <col min="18" max="16384" width="8.86328125" style="61"/>
  </cols>
  <sheetData>
    <row r="1" spans="1:15" ht="30" customHeight="1" x14ac:dyDescent="0.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</row>
    <row r="2" spans="1:15" ht="31.5" customHeight="1" x14ac:dyDescent="0.1">
      <c r="A2" s="62"/>
      <c r="B2" s="63" t="s">
        <v>1</v>
      </c>
      <c r="C2" s="109" t="s">
        <v>2</v>
      </c>
      <c r="D2" s="110"/>
      <c r="E2" s="110"/>
      <c r="F2" s="110"/>
      <c r="G2" s="111" t="s">
        <v>3</v>
      </c>
      <c r="H2" s="111"/>
      <c r="I2" s="112" t="s">
        <v>4</v>
      </c>
      <c r="J2" s="112"/>
      <c r="K2" s="112"/>
      <c r="L2" s="112"/>
      <c r="M2" s="112"/>
      <c r="N2" s="112"/>
    </row>
    <row r="3" spans="1:15" ht="30" customHeight="1" x14ac:dyDescent="0.1">
      <c r="B3" s="64" t="s">
        <v>55</v>
      </c>
      <c r="C3" s="113" t="s">
        <v>56</v>
      </c>
      <c r="D3" s="114"/>
      <c r="E3" s="114"/>
      <c r="F3" s="114"/>
      <c r="G3" s="114"/>
      <c r="H3" s="114"/>
      <c r="I3" s="115"/>
      <c r="J3" s="115"/>
      <c r="K3" s="115"/>
    </row>
    <row r="4" spans="1:15" ht="35.25" customHeight="1" x14ac:dyDescent="0.1">
      <c r="A4" s="124" t="s">
        <v>5</v>
      </c>
      <c r="B4" s="65" t="s">
        <v>6</v>
      </c>
      <c r="C4" s="66" t="s">
        <v>7</v>
      </c>
      <c r="D4" s="67" t="s">
        <v>8</v>
      </c>
      <c r="E4" s="116" t="s">
        <v>58</v>
      </c>
      <c r="F4" s="117"/>
      <c r="G4" s="117" t="s">
        <v>9</v>
      </c>
      <c r="H4" s="118"/>
      <c r="I4" s="126" t="s">
        <v>10</v>
      </c>
      <c r="J4" s="127"/>
      <c r="K4" s="127"/>
      <c r="L4" s="127"/>
      <c r="M4" s="127"/>
      <c r="N4" s="128"/>
    </row>
    <row r="5" spans="1:15" ht="46.15" customHeight="1" x14ac:dyDescent="0.1">
      <c r="A5" s="125"/>
      <c r="B5" s="68"/>
      <c r="C5" s="69">
        <f>200*(COUNTA('男子申込(形・組手共通)'!D5:D104)+COUNTA('女子申込(形・組手共通)'!D5:D104))</f>
        <v>0</v>
      </c>
      <c r="D5" s="70"/>
      <c r="E5" s="119" t="s">
        <v>57</v>
      </c>
      <c r="F5" s="120"/>
      <c r="G5" s="120"/>
      <c r="H5" s="121"/>
      <c r="I5" s="129"/>
      <c r="J5" s="130"/>
      <c r="K5" s="130"/>
      <c r="L5" s="130"/>
      <c r="M5" s="130"/>
      <c r="N5" s="131"/>
    </row>
    <row r="6" spans="1:15" ht="26.25" customHeight="1" x14ac:dyDescent="0.1">
      <c r="A6" s="71"/>
      <c r="B6" s="72" t="s">
        <v>11</v>
      </c>
      <c r="C6" s="122" t="s">
        <v>12</v>
      </c>
      <c r="D6" s="122"/>
      <c r="E6" s="122"/>
      <c r="F6" s="122"/>
      <c r="G6" s="122"/>
      <c r="H6" s="123"/>
      <c r="I6" s="123"/>
      <c r="J6" s="123"/>
      <c r="K6" s="123"/>
      <c r="L6" s="123"/>
      <c r="M6" s="123"/>
      <c r="N6" s="123"/>
      <c r="O6" s="123"/>
    </row>
    <row r="7" spans="1:15" ht="26.25" customHeight="1" x14ac:dyDescent="0.1">
      <c r="A7" s="73"/>
      <c r="B7" s="74"/>
      <c r="C7" s="75"/>
      <c r="D7" s="76"/>
      <c r="E7" s="77"/>
      <c r="F7" s="77"/>
      <c r="G7" s="77"/>
    </row>
    <row r="8" spans="1:15" ht="26.25" customHeight="1" x14ac:dyDescent="0.1">
      <c r="A8" s="78" t="s">
        <v>6</v>
      </c>
      <c r="B8" s="79" t="s">
        <v>13</v>
      </c>
      <c r="C8" s="80" t="s">
        <v>14</v>
      </c>
      <c r="D8" s="80" t="s">
        <v>15</v>
      </c>
      <c r="E8" s="80" t="s">
        <v>16</v>
      </c>
      <c r="F8" s="80" t="s">
        <v>17</v>
      </c>
      <c r="G8" s="80" t="s">
        <v>18</v>
      </c>
      <c r="H8" s="80" t="s">
        <v>19</v>
      </c>
      <c r="I8" s="95" t="s">
        <v>20</v>
      </c>
      <c r="J8" s="96" t="s">
        <v>21</v>
      </c>
      <c r="K8" s="96" t="s">
        <v>22</v>
      </c>
      <c r="L8" s="97" t="s">
        <v>23</v>
      </c>
      <c r="M8" s="98"/>
    </row>
    <row r="9" spans="1:15" ht="18.75" customHeight="1" x14ac:dyDescent="0.15">
      <c r="A9" s="81">
        <f>$B$5</f>
        <v>0</v>
      </c>
      <c r="B9" s="82" t="s">
        <v>24</v>
      </c>
      <c r="C9" s="83">
        <f>'男子申込(形・組手共通)'!$N$5</f>
        <v>0</v>
      </c>
      <c r="D9" s="83">
        <f>'男子申込(形・組手共通)'!$N$6</f>
        <v>0</v>
      </c>
      <c r="E9" s="83">
        <f>'男子申込(形・組手共通)'!$N$7</f>
        <v>0</v>
      </c>
      <c r="F9" s="83">
        <f>'男子申込(形・組手共通)'!$N$8</f>
        <v>0</v>
      </c>
      <c r="G9" s="83">
        <f>'男子申込(形・組手共通)'!$N$9</f>
        <v>0</v>
      </c>
      <c r="H9" s="83">
        <f>'男子申込(形・組手共通)'!$N$10</f>
        <v>0</v>
      </c>
      <c r="I9" s="83">
        <f>'男子申込(形・組手共通)'!$N$11+'男子申込(形・組手共通)'!$N$12+'男子申込(形・組手共通)'!$N$13</f>
        <v>0</v>
      </c>
      <c r="J9" s="99"/>
      <c r="K9" s="100"/>
      <c r="L9" s="101">
        <f>SUM(C9:K9)</f>
        <v>0</v>
      </c>
      <c r="M9" s="98"/>
    </row>
    <row r="10" spans="1:15" ht="19.5" customHeight="1" x14ac:dyDescent="0.15">
      <c r="A10" s="84">
        <f>$B$5</f>
        <v>0</v>
      </c>
      <c r="B10" s="85" t="s">
        <v>25</v>
      </c>
      <c r="C10" s="86">
        <f>'男子申込(形・組手共通)'!$O$5</f>
        <v>0</v>
      </c>
      <c r="D10" s="86">
        <f>'男子申込(形・組手共通)'!$O$6</f>
        <v>0</v>
      </c>
      <c r="E10" s="86">
        <f>'男子申込(形・組手共通)'!$O$7</f>
        <v>0</v>
      </c>
      <c r="F10" s="86">
        <f>'男子申込(形・組手共通)'!$O$8</f>
        <v>0</v>
      </c>
      <c r="G10" s="86">
        <f>'男子申込(形・組手共通)'!$O$9</f>
        <v>0</v>
      </c>
      <c r="H10" s="86">
        <f>'男子申込(形・組手共通)'!$O$10</f>
        <v>0</v>
      </c>
      <c r="I10" s="86">
        <f>'男子申込(形・組手共通)'!$O$11</f>
        <v>0</v>
      </c>
      <c r="J10" s="86">
        <f>'男子申込(形・組手共通)'!$O$12</f>
        <v>0</v>
      </c>
      <c r="K10" s="102">
        <f>'男子申込(形・組手共通)'!$O$13</f>
        <v>0</v>
      </c>
      <c r="L10" s="103">
        <f>SUM(C10:K10)</f>
        <v>0</v>
      </c>
      <c r="M10" s="98"/>
    </row>
    <row r="11" spans="1:15" ht="19.5" customHeight="1" x14ac:dyDescent="0.15">
      <c r="A11" s="87">
        <f>$B$5</f>
        <v>0</v>
      </c>
      <c r="B11" s="88" t="s">
        <v>26</v>
      </c>
      <c r="C11" s="89">
        <f>'女子申込(形・組手共通)'!$N$5</f>
        <v>0</v>
      </c>
      <c r="D11" s="89">
        <f>'女子申込(形・組手共通)'!$N$6</f>
        <v>0</v>
      </c>
      <c r="E11" s="89">
        <f>'女子申込(形・組手共通)'!$N$7</f>
        <v>0</v>
      </c>
      <c r="F11" s="89">
        <f>'女子申込(形・組手共通)'!$N$8</f>
        <v>0</v>
      </c>
      <c r="G11" s="89">
        <f>'女子申込(形・組手共通)'!$N$9</f>
        <v>0</v>
      </c>
      <c r="H11" s="89">
        <f>'女子申込(形・組手共通)'!$N$10</f>
        <v>0</v>
      </c>
      <c r="I11" s="89">
        <f>'女子申込(形・組手共通)'!$N$11+'女子申込(形・組手共通)'!$N$12+'女子申込(形・組手共通)'!$N$13</f>
        <v>0</v>
      </c>
      <c r="J11" s="104"/>
      <c r="K11" s="105"/>
      <c r="L11" s="106">
        <f>SUM(C11:K11)</f>
        <v>0</v>
      </c>
      <c r="M11" s="98"/>
    </row>
    <row r="12" spans="1:15" ht="19.5" customHeight="1" x14ac:dyDescent="0.15">
      <c r="A12" s="84">
        <f>$B$5</f>
        <v>0</v>
      </c>
      <c r="B12" s="85" t="s">
        <v>27</v>
      </c>
      <c r="C12" s="90">
        <f>'女子申込(形・組手共通)'!$O$5</f>
        <v>0</v>
      </c>
      <c r="D12" s="90">
        <f>'女子申込(形・組手共通)'!$O$6</f>
        <v>0</v>
      </c>
      <c r="E12" s="90">
        <f>'女子申込(形・組手共通)'!$O$7</f>
        <v>0</v>
      </c>
      <c r="F12" s="90">
        <f>'女子申込(形・組手共通)'!$O$8</f>
        <v>0</v>
      </c>
      <c r="G12" s="90">
        <f>'女子申込(形・組手共通)'!$O$9</f>
        <v>0</v>
      </c>
      <c r="H12" s="90">
        <f>'女子申込(形・組手共通)'!$O$10</f>
        <v>0</v>
      </c>
      <c r="I12" s="90">
        <f>'女子申込(形・組手共通)'!$O$11</f>
        <v>0</v>
      </c>
      <c r="J12" s="90">
        <f>'女子申込(形・組手共通)'!$O$12</f>
        <v>0</v>
      </c>
      <c r="K12" s="107">
        <f>'女子申込(形・組手共通)'!$O$13</f>
        <v>0</v>
      </c>
      <c r="L12" s="103">
        <f>SUM(C12:K12)</f>
        <v>0</v>
      </c>
      <c r="M12" s="98"/>
    </row>
    <row r="13" spans="1:15" ht="19.5" customHeight="1" x14ac:dyDescent="0.1">
      <c r="B13" s="91"/>
      <c r="E13" s="92"/>
      <c r="F13" s="93"/>
      <c r="G13" s="93"/>
    </row>
    <row r="14" spans="1:15" ht="19.5" customHeight="1" x14ac:dyDescent="0.1">
      <c r="A14" s="93"/>
    </row>
    <row r="15" spans="1:15" ht="19.5" customHeight="1" x14ac:dyDescent="0.1">
      <c r="A15" s="93"/>
    </row>
    <row r="16" spans="1:15" ht="20.100000000000001" customHeight="1" x14ac:dyDescent="0.1">
      <c r="A16" s="93"/>
    </row>
    <row r="17" spans="1:2" ht="20.100000000000001" customHeight="1" x14ac:dyDescent="0.1">
      <c r="A17" s="93"/>
    </row>
    <row r="18" spans="1:2" ht="20.100000000000001" customHeight="1" x14ac:dyDescent="0.1">
      <c r="A18" s="93"/>
      <c r="B18" s="93"/>
    </row>
    <row r="19" spans="1:2" ht="20.100000000000001" customHeight="1" x14ac:dyDescent="0.1">
      <c r="A19" s="93"/>
      <c r="B19" s="93"/>
    </row>
    <row r="20" spans="1:2" ht="20.100000000000001" customHeight="1" x14ac:dyDescent="0.1">
      <c r="A20" s="94"/>
      <c r="B20" s="94"/>
    </row>
    <row r="21" spans="1:2" ht="20.100000000000001" customHeight="1" x14ac:dyDescent="0.1"/>
    <row r="22" spans="1:2" ht="20.100000000000001" customHeight="1" x14ac:dyDescent="0.1"/>
    <row r="23" spans="1:2" ht="20.100000000000001" customHeight="1" x14ac:dyDescent="0.1"/>
    <row r="24" spans="1:2" ht="20.100000000000001" customHeight="1" x14ac:dyDescent="0.1"/>
    <row r="25" spans="1:2" ht="20.100000000000001" customHeight="1" x14ac:dyDescent="0.1"/>
  </sheetData>
  <mergeCells count="13">
    <mergeCell ref="A4:A5"/>
    <mergeCell ref="I4:N5"/>
    <mergeCell ref="E4:F4"/>
    <mergeCell ref="G4:H4"/>
    <mergeCell ref="E5:F5"/>
    <mergeCell ref="G5:H5"/>
    <mergeCell ref="C6:G6"/>
    <mergeCell ref="H6:O6"/>
    <mergeCell ref="A1:N1"/>
    <mergeCell ref="C2:F2"/>
    <mergeCell ref="G2:H2"/>
    <mergeCell ref="I2:N2"/>
    <mergeCell ref="C3:K3"/>
  </mergeCells>
  <phoneticPr fontId="8"/>
  <dataValidations count="1">
    <dataValidation type="list" allowBlank="1" showInputMessage="1" showErrorMessage="1" sqref="C7" xr:uid="{D1443725-A1B2-42F3-9A01-0F5250E07CBC}">
      <formula1>$P$7:$P$11</formula1>
    </dataValidation>
  </dataValidations>
  <hyperlinks>
    <hyperlink ref="C2" r:id="rId1" tooltip="mailto:sposyo@miyazaki-karate.jp" xr:uid="{5E33C241-3041-4136-928C-AEDF00F6FA53}"/>
  </hyperlinks>
  <pageMargins left="0.7" right="0.7" top="0.75" bottom="0.75" header="0.3" footer="0.3"/>
  <pageSetup paperSize="9" scale="71" orientation="landscape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CCF96-859F-469C-8C24-D176F8C85C80}">
  <sheetPr codeName="Sheet2">
    <pageSetUpPr fitToPage="1"/>
  </sheetPr>
  <dimension ref="A1:Q115"/>
  <sheetViews>
    <sheetView workbookViewId="0">
      <pane xSplit="1" ySplit="4" topLeftCell="B65" activePane="bottomRight" state="frozen"/>
      <selection pane="bottomLeft"/>
      <selection pane="topRight"/>
      <selection pane="bottomRight" activeCell="D5" sqref="D5"/>
    </sheetView>
  </sheetViews>
  <sheetFormatPr defaultColWidth="8.99609375" defaultRowHeight="18" customHeight="1" x14ac:dyDescent="0.1"/>
  <cols>
    <col min="1" max="1" width="7.36328125" style="1" customWidth="1"/>
    <col min="2" max="2" width="7.76953125" style="2" customWidth="1"/>
    <col min="3" max="3" width="14.31640625" style="2" customWidth="1"/>
    <col min="4" max="5" width="20.453125" style="2" customWidth="1"/>
    <col min="6" max="7" width="8.7265625" style="2" customWidth="1"/>
    <col min="8" max="8" width="3.1328125" style="2" customWidth="1"/>
    <col min="9" max="10" width="11.31640625" style="1" hidden="1" customWidth="1"/>
    <col min="11" max="11" width="12.6796875" style="2" hidden="1" customWidth="1"/>
    <col min="12" max="12" width="6.26953125" style="2" hidden="1" customWidth="1"/>
    <col min="13" max="13" width="10.76953125" style="2" customWidth="1"/>
    <col min="14" max="15" width="8.453125" style="2" customWidth="1"/>
    <col min="16" max="16" width="8.99609375" style="2" bestFit="1" customWidth="1"/>
    <col min="17" max="17" width="8.7265625" style="2" hidden="1" customWidth="1"/>
    <col min="18" max="18" width="8.99609375" style="2" bestFit="1"/>
    <col min="19" max="16384" width="8.99609375" style="2"/>
  </cols>
  <sheetData>
    <row r="1" spans="1:17" ht="27" customHeight="1" x14ac:dyDescent="0.1">
      <c r="A1" s="132" t="s">
        <v>28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</row>
    <row r="2" spans="1:17" ht="43.5" customHeight="1" x14ac:dyDescent="0.1">
      <c r="A2" s="133" t="s">
        <v>29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Q2" s="2">
        <f>COUNTA(D5:D104)</f>
        <v>0</v>
      </c>
    </row>
    <row r="3" spans="1:17" ht="21.75" customHeight="1" x14ac:dyDescent="0.1">
      <c r="A3" s="140" t="s">
        <v>30</v>
      </c>
      <c r="B3" s="142" t="s">
        <v>31</v>
      </c>
      <c r="C3" s="144" t="s">
        <v>32</v>
      </c>
      <c r="D3" s="146" t="s">
        <v>33</v>
      </c>
      <c r="E3" s="146" t="s">
        <v>34</v>
      </c>
      <c r="F3" s="135" t="s">
        <v>35</v>
      </c>
      <c r="G3" s="136"/>
      <c r="H3" s="3"/>
      <c r="K3" s="1"/>
      <c r="L3" s="1"/>
      <c r="M3" s="137" t="s">
        <v>36</v>
      </c>
      <c r="N3" s="138"/>
      <c r="O3" s="139"/>
    </row>
    <row r="4" spans="1:17" ht="21.75" customHeight="1" x14ac:dyDescent="0.1">
      <c r="A4" s="141"/>
      <c r="B4" s="143"/>
      <c r="C4" s="145"/>
      <c r="D4" s="147"/>
      <c r="E4" s="147"/>
      <c r="F4" s="4" t="s">
        <v>37</v>
      </c>
      <c r="G4" s="5" t="s">
        <v>38</v>
      </c>
      <c r="H4" s="3"/>
      <c r="K4" s="1"/>
      <c r="L4" s="1"/>
      <c r="M4" s="22" t="s">
        <v>31</v>
      </c>
      <c r="N4" s="23" t="s">
        <v>37</v>
      </c>
      <c r="O4" s="24" t="s">
        <v>38</v>
      </c>
    </row>
    <row r="5" spans="1:17" ht="20.100000000000001" customHeight="1" x14ac:dyDescent="0.1">
      <c r="A5" s="6">
        <v>1</v>
      </c>
      <c r="B5" s="42"/>
      <c r="C5" s="43" t="str">
        <f>IF(D5="","",取りまとめシート!$B$5)</f>
        <v/>
      </c>
      <c r="D5" s="44"/>
      <c r="E5" s="45"/>
      <c r="F5" s="46"/>
      <c r="G5" s="47"/>
      <c r="H5" s="3"/>
      <c r="I5" s="1" t="str">
        <f t="shared" ref="I5:I36" si="0">IF(F5="〇",VLOOKUP($B5,$L$5:$M$13,2,0),"")</f>
        <v/>
      </c>
      <c r="J5" s="1" t="str">
        <f t="shared" ref="J5:J36" si="1">IF(G5="〇",VLOOKUP($B5,$L$5:$M$13,2,0),"")</f>
        <v/>
      </c>
      <c r="K5" s="1"/>
      <c r="L5" s="1" t="s">
        <v>39</v>
      </c>
      <c r="M5" s="25" t="s">
        <v>14</v>
      </c>
      <c r="N5" s="51">
        <f>COUNTIF($I$3:$I$104,"小学１年")</f>
        <v>0</v>
      </c>
      <c r="O5" s="52">
        <f>COUNTIF($J$3:$J$104,"小学１年")</f>
        <v>0</v>
      </c>
    </row>
    <row r="6" spans="1:17" ht="20.100000000000001" customHeight="1" x14ac:dyDescent="0.1">
      <c r="A6" s="6">
        <v>2</v>
      </c>
      <c r="B6" s="42"/>
      <c r="C6" s="43" t="str">
        <f>IF(D6="","",取りまとめシート!$B$5)</f>
        <v/>
      </c>
      <c r="D6" s="44"/>
      <c r="E6" s="45"/>
      <c r="F6" s="46"/>
      <c r="G6" s="47"/>
      <c r="H6" s="3"/>
      <c r="I6" s="1" t="str">
        <f t="shared" si="0"/>
        <v/>
      </c>
      <c r="J6" s="1" t="str">
        <f t="shared" si="1"/>
        <v/>
      </c>
      <c r="K6" s="1"/>
      <c r="L6" s="1" t="s">
        <v>40</v>
      </c>
      <c r="M6" s="25" t="s">
        <v>15</v>
      </c>
      <c r="N6" s="51">
        <f>COUNTIF($I$3:$I$104,"小学２年")</f>
        <v>0</v>
      </c>
      <c r="O6" s="52">
        <f>COUNTIF($J$3:$J$104,"小学２年")</f>
        <v>0</v>
      </c>
    </row>
    <row r="7" spans="1:17" ht="20.100000000000001" customHeight="1" x14ac:dyDescent="0.1">
      <c r="A7" s="6">
        <v>3</v>
      </c>
      <c r="B7" s="42"/>
      <c r="C7" s="43" t="str">
        <f>IF(D7="","",取りまとめシート!$B$5)</f>
        <v/>
      </c>
      <c r="D7" s="44"/>
      <c r="E7" s="45"/>
      <c r="F7" s="46"/>
      <c r="G7" s="47"/>
      <c r="H7" s="3"/>
      <c r="I7" s="1" t="str">
        <f t="shared" si="0"/>
        <v/>
      </c>
      <c r="J7" s="1" t="str">
        <f t="shared" si="1"/>
        <v/>
      </c>
      <c r="K7" s="1" t="s">
        <v>41</v>
      </c>
      <c r="L7" s="1" t="s">
        <v>42</v>
      </c>
      <c r="M7" s="25" t="s">
        <v>16</v>
      </c>
      <c r="N7" s="51">
        <f>COUNTIF($I$3:$I$104,"小学３年")</f>
        <v>0</v>
      </c>
      <c r="O7" s="52">
        <f>COUNTIF($J$3:$J$104,"小学３年")</f>
        <v>0</v>
      </c>
    </row>
    <row r="8" spans="1:17" ht="20.100000000000001" customHeight="1" x14ac:dyDescent="0.1">
      <c r="A8" s="6">
        <v>4</v>
      </c>
      <c r="B8" s="42"/>
      <c r="C8" s="43" t="str">
        <f>IF(D8="","",取りまとめシート!$B$5)</f>
        <v/>
      </c>
      <c r="D8" s="44"/>
      <c r="E8" s="45"/>
      <c r="F8" s="46"/>
      <c r="G8" s="47"/>
      <c r="H8" s="3"/>
      <c r="I8" s="1" t="str">
        <f t="shared" si="0"/>
        <v/>
      </c>
      <c r="J8" s="1" t="str">
        <f t="shared" si="1"/>
        <v/>
      </c>
      <c r="K8" s="1" t="s">
        <v>43</v>
      </c>
      <c r="L8" s="1" t="s">
        <v>44</v>
      </c>
      <c r="M8" s="25" t="s">
        <v>17</v>
      </c>
      <c r="N8" s="51">
        <f>COUNTIF($I$3:$I$104,"小学４年")</f>
        <v>0</v>
      </c>
      <c r="O8" s="52">
        <f>COUNTIF($J$3:$J$104,"小学４年")</f>
        <v>0</v>
      </c>
    </row>
    <row r="9" spans="1:17" ht="20.100000000000001" customHeight="1" x14ac:dyDescent="0.1">
      <c r="A9" s="6">
        <v>5</v>
      </c>
      <c r="B9" s="42"/>
      <c r="C9" s="43" t="str">
        <f>IF(D9="","",取りまとめシート!$B$5)</f>
        <v/>
      </c>
      <c r="D9" s="44"/>
      <c r="E9" s="45"/>
      <c r="F9" s="46"/>
      <c r="G9" s="47"/>
      <c r="H9" s="3"/>
      <c r="I9" s="1" t="str">
        <f t="shared" si="0"/>
        <v/>
      </c>
      <c r="J9" s="1" t="str">
        <f t="shared" si="1"/>
        <v/>
      </c>
      <c r="K9" s="1"/>
      <c r="L9" s="1" t="s">
        <v>45</v>
      </c>
      <c r="M9" s="25" t="s">
        <v>18</v>
      </c>
      <c r="N9" s="51">
        <f>COUNTIF($I$3:$I$104,"小学５年")</f>
        <v>0</v>
      </c>
      <c r="O9" s="52">
        <f>COUNTIF($J$3:$J$104,"小学５年")</f>
        <v>0</v>
      </c>
    </row>
    <row r="10" spans="1:17" ht="20.100000000000001" customHeight="1" x14ac:dyDescent="0.1">
      <c r="A10" s="6">
        <v>6</v>
      </c>
      <c r="B10" s="42"/>
      <c r="C10" s="43" t="str">
        <f>IF(D10="","",取りまとめシート!$B$5)</f>
        <v/>
      </c>
      <c r="D10" s="44"/>
      <c r="E10" s="45"/>
      <c r="F10" s="46"/>
      <c r="G10" s="47"/>
      <c r="H10" s="3"/>
      <c r="I10" s="1" t="str">
        <f t="shared" si="0"/>
        <v/>
      </c>
      <c r="J10" s="1" t="str">
        <f t="shared" si="1"/>
        <v/>
      </c>
      <c r="K10" s="28"/>
      <c r="L10" s="29" t="s">
        <v>46</v>
      </c>
      <c r="M10" s="25" t="s">
        <v>19</v>
      </c>
      <c r="N10" s="51">
        <f>COUNTIF($I$3:$I$104,"小学６年")</f>
        <v>0</v>
      </c>
      <c r="O10" s="52">
        <f>COUNTIF($J$3:$J$104,"小学６年")</f>
        <v>0</v>
      </c>
    </row>
    <row r="11" spans="1:17" s="1" customFormat="1" ht="20.100000000000001" customHeight="1" x14ac:dyDescent="0.1">
      <c r="A11" s="6">
        <v>7</v>
      </c>
      <c r="B11" s="42"/>
      <c r="C11" s="43" t="str">
        <f>IF(D11="","",取りまとめシート!$B$5)</f>
        <v/>
      </c>
      <c r="D11" s="44"/>
      <c r="E11" s="45"/>
      <c r="F11" s="46"/>
      <c r="G11" s="47"/>
      <c r="H11" s="3"/>
      <c r="I11" s="1" t="str">
        <f t="shared" si="0"/>
        <v/>
      </c>
      <c r="J11" s="1" t="str">
        <f t="shared" si="1"/>
        <v/>
      </c>
      <c r="K11" s="30"/>
      <c r="L11" s="31" t="s">
        <v>47</v>
      </c>
      <c r="M11" s="25" t="s">
        <v>48</v>
      </c>
      <c r="N11" s="51">
        <f>COUNTIF($I$3:$I$104,"中学１年")</f>
        <v>0</v>
      </c>
      <c r="O11" s="52">
        <f>COUNTIF($J$3:$J$104,"中学１年")</f>
        <v>0</v>
      </c>
    </row>
    <row r="12" spans="1:17" s="1" customFormat="1" ht="20.100000000000001" customHeight="1" x14ac:dyDescent="0.1">
      <c r="A12" s="6">
        <v>8</v>
      </c>
      <c r="B12" s="42"/>
      <c r="C12" s="43" t="str">
        <f>IF(D12="","",取りまとめシート!$B$5)</f>
        <v/>
      </c>
      <c r="D12" s="44"/>
      <c r="E12" s="45"/>
      <c r="F12" s="46"/>
      <c r="G12" s="47"/>
      <c r="H12" s="3"/>
      <c r="I12" s="1" t="str">
        <f t="shared" si="0"/>
        <v/>
      </c>
      <c r="J12" s="1" t="str">
        <f t="shared" si="1"/>
        <v/>
      </c>
      <c r="L12" s="1" t="s">
        <v>49</v>
      </c>
      <c r="M12" s="25" t="s">
        <v>50</v>
      </c>
      <c r="N12" s="51">
        <f>COUNTIF($I$3:$I$104,"中学２年")</f>
        <v>0</v>
      </c>
      <c r="O12" s="52">
        <f>COUNTIF($J$3:$J$104,"中学２年")</f>
        <v>0</v>
      </c>
    </row>
    <row r="13" spans="1:17" ht="20.100000000000001" customHeight="1" x14ac:dyDescent="0.1">
      <c r="A13" s="6">
        <v>9</v>
      </c>
      <c r="B13" s="42"/>
      <c r="C13" s="43" t="str">
        <f>IF(D13="","",取りまとめシート!$B$5)</f>
        <v/>
      </c>
      <c r="D13" s="44"/>
      <c r="E13" s="45"/>
      <c r="F13" s="46"/>
      <c r="G13" s="47"/>
      <c r="H13" s="3"/>
      <c r="I13" s="1" t="str">
        <f t="shared" si="0"/>
        <v/>
      </c>
      <c r="J13" s="1" t="str">
        <f t="shared" si="1"/>
        <v/>
      </c>
      <c r="K13" s="1"/>
      <c r="L13" s="1" t="s">
        <v>51</v>
      </c>
      <c r="M13" s="32" t="s">
        <v>52</v>
      </c>
      <c r="N13" s="53">
        <f>COUNTIF($I$3:$I$104,"中学３年")</f>
        <v>0</v>
      </c>
      <c r="O13" s="54">
        <f>COUNTIF($J$3:$J$104,"中学３年")</f>
        <v>0</v>
      </c>
    </row>
    <row r="14" spans="1:17" ht="20.100000000000001" customHeight="1" x14ac:dyDescent="0.1">
      <c r="A14" s="6">
        <v>10</v>
      </c>
      <c r="B14" s="42"/>
      <c r="C14" s="43" t="str">
        <f>IF(D14="","",取りまとめシート!$B$5)</f>
        <v/>
      </c>
      <c r="D14" s="44"/>
      <c r="E14" s="45"/>
      <c r="F14" s="46"/>
      <c r="G14" s="47"/>
      <c r="H14" s="3"/>
      <c r="I14" s="1" t="str">
        <f t="shared" si="0"/>
        <v/>
      </c>
      <c r="J14" s="1" t="str">
        <f t="shared" si="1"/>
        <v/>
      </c>
    </row>
    <row r="15" spans="1:17" ht="20.100000000000001" customHeight="1" x14ac:dyDescent="0.1">
      <c r="A15" s="6">
        <v>11</v>
      </c>
      <c r="B15" s="42"/>
      <c r="C15" s="43" t="str">
        <f>IF(D15="","",取りまとめシート!$B$5)</f>
        <v/>
      </c>
      <c r="D15" s="44"/>
      <c r="E15" s="45"/>
      <c r="F15" s="46"/>
      <c r="G15" s="47"/>
      <c r="H15" s="3"/>
      <c r="I15" s="1" t="str">
        <f t="shared" si="0"/>
        <v/>
      </c>
      <c r="J15" s="1" t="str">
        <f t="shared" si="1"/>
        <v/>
      </c>
    </row>
    <row r="16" spans="1:17" ht="20.100000000000001" customHeight="1" x14ac:dyDescent="0.1">
      <c r="A16" s="6">
        <v>12</v>
      </c>
      <c r="B16" s="42"/>
      <c r="C16" s="43" t="str">
        <f>IF(D16="","",取りまとめシート!$B$5)</f>
        <v/>
      </c>
      <c r="D16" s="44"/>
      <c r="E16" s="45"/>
      <c r="F16" s="46"/>
      <c r="G16" s="47"/>
      <c r="H16" s="3"/>
      <c r="I16" s="1" t="str">
        <f t="shared" si="0"/>
        <v/>
      </c>
      <c r="J16" s="1" t="str">
        <f t="shared" si="1"/>
        <v/>
      </c>
    </row>
    <row r="17" spans="1:10" ht="20.100000000000001" customHeight="1" x14ac:dyDescent="0.1">
      <c r="A17" s="6">
        <v>13</v>
      </c>
      <c r="B17" s="42"/>
      <c r="C17" s="43" t="str">
        <f>IF(D17="","",取りまとめシート!$B$5)</f>
        <v/>
      </c>
      <c r="D17" s="44"/>
      <c r="E17" s="45"/>
      <c r="F17" s="46"/>
      <c r="G17" s="47"/>
      <c r="H17" s="3"/>
      <c r="I17" s="1" t="str">
        <f t="shared" si="0"/>
        <v/>
      </c>
      <c r="J17" s="1" t="str">
        <f t="shared" si="1"/>
        <v/>
      </c>
    </row>
    <row r="18" spans="1:10" ht="20.100000000000001" customHeight="1" x14ac:dyDescent="0.1">
      <c r="A18" s="6">
        <v>14</v>
      </c>
      <c r="B18" s="42"/>
      <c r="C18" s="43" t="str">
        <f>IF(D18="","",取りまとめシート!$B$5)</f>
        <v/>
      </c>
      <c r="D18" s="44"/>
      <c r="E18" s="45"/>
      <c r="F18" s="46"/>
      <c r="G18" s="47"/>
      <c r="H18" s="3"/>
      <c r="I18" s="1" t="str">
        <f t="shared" si="0"/>
        <v/>
      </c>
      <c r="J18" s="1" t="str">
        <f t="shared" si="1"/>
        <v/>
      </c>
    </row>
    <row r="19" spans="1:10" ht="20.100000000000001" customHeight="1" x14ac:dyDescent="0.1">
      <c r="A19" s="6">
        <v>15</v>
      </c>
      <c r="B19" s="42"/>
      <c r="C19" s="43" t="str">
        <f>IF(D19="","",取りまとめシート!$B$5)</f>
        <v/>
      </c>
      <c r="D19" s="44"/>
      <c r="E19" s="45"/>
      <c r="F19" s="46"/>
      <c r="G19" s="47"/>
      <c r="H19" s="3"/>
      <c r="I19" s="1" t="str">
        <f t="shared" si="0"/>
        <v/>
      </c>
      <c r="J19" s="1" t="str">
        <f t="shared" si="1"/>
        <v/>
      </c>
    </row>
    <row r="20" spans="1:10" ht="20.100000000000001" customHeight="1" x14ac:dyDescent="0.1">
      <c r="A20" s="6">
        <v>16</v>
      </c>
      <c r="B20" s="42"/>
      <c r="C20" s="43" t="str">
        <f>IF(D20="","",取りまとめシート!$B$5)</f>
        <v/>
      </c>
      <c r="D20" s="44"/>
      <c r="E20" s="45"/>
      <c r="F20" s="46"/>
      <c r="G20" s="47"/>
      <c r="H20" s="3"/>
      <c r="I20" s="1" t="str">
        <f t="shared" si="0"/>
        <v/>
      </c>
      <c r="J20" s="1" t="str">
        <f t="shared" si="1"/>
        <v/>
      </c>
    </row>
    <row r="21" spans="1:10" ht="20.100000000000001" customHeight="1" x14ac:dyDescent="0.1">
      <c r="A21" s="6">
        <v>17</v>
      </c>
      <c r="B21" s="42"/>
      <c r="C21" s="43" t="str">
        <f>IF(D21="","",取りまとめシート!$B$5)</f>
        <v/>
      </c>
      <c r="D21" s="44"/>
      <c r="E21" s="45"/>
      <c r="F21" s="46"/>
      <c r="G21" s="47"/>
      <c r="H21" s="3"/>
      <c r="I21" s="1" t="str">
        <f t="shared" si="0"/>
        <v/>
      </c>
      <c r="J21" s="1" t="str">
        <f t="shared" si="1"/>
        <v/>
      </c>
    </row>
    <row r="22" spans="1:10" ht="20.100000000000001" customHeight="1" x14ac:dyDescent="0.1">
      <c r="A22" s="6">
        <v>18</v>
      </c>
      <c r="B22" s="42"/>
      <c r="C22" s="43" t="str">
        <f>IF(D22="","",取りまとめシート!$B$5)</f>
        <v/>
      </c>
      <c r="D22" s="44"/>
      <c r="E22" s="45"/>
      <c r="F22" s="46"/>
      <c r="G22" s="47"/>
      <c r="H22" s="3"/>
      <c r="I22" s="1" t="str">
        <f t="shared" si="0"/>
        <v/>
      </c>
      <c r="J22" s="1" t="str">
        <f t="shared" si="1"/>
        <v/>
      </c>
    </row>
    <row r="23" spans="1:10" ht="20.100000000000001" customHeight="1" x14ac:dyDescent="0.1">
      <c r="A23" s="6">
        <v>19</v>
      </c>
      <c r="B23" s="42"/>
      <c r="C23" s="43" t="str">
        <f>IF(D23="","",取りまとめシート!$B$5)</f>
        <v/>
      </c>
      <c r="D23" s="44"/>
      <c r="E23" s="45"/>
      <c r="F23" s="46"/>
      <c r="G23" s="47"/>
      <c r="H23" s="3"/>
      <c r="I23" s="1" t="str">
        <f t="shared" si="0"/>
        <v/>
      </c>
      <c r="J23" s="1" t="str">
        <f t="shared" si="1"/>
        <v/>
      </c>
    </row>
    <row r="24" spans="1:10" ht="20.100000000000001" customHeight="1" x14ac:dyDescent="0.1">
      <c r="A24" s="6">
        <v>20</v>
      </c>
      <c r="B24" s="42"/>
      <c r="C24" s="43" t="str">
        <f>IF(D24="","",取りまとめシート!$B$5)</f>
        <v/>
      </c>
      <c r="D24" s="44"/>
      <c r="E24" s="45"/>
      <c r="F24" s="46"/>
      <c r="G24" s="47"/>
      <c r="H24" s="3"/>
      <c r="I24" s="1" t="str">
        <f t="shared" si="0"/>
        <v/>
      </c>
      <c r="J24" s="1" t="str">
        <f t="shared" si="1"/>
        <v/>
      </c>
    </row>
    <row r="25" spans="1:10" ht="20.100000000000001" customHeight="1" x14ac:dyDescent="0.1">
      <c r="A25" s="6">
        <v>21</v>
      </c>
      <c r="B25" s="42"/>
      <c r="C25" s="43" t="str">
        <f>IF(D25="","",取りまとめシート!$B$5)</f>
        <v/>
      </c>
      <c r="D25" s="44"/>
      <c r="E25" s="45"/>
      <c r="F25" s="46"/>
      <c r="G25" s="47"/>
      <c r="H25" s="3"/>
      <c r="I25" s="1" t="str">
        <f t="shared" si="0"/>
        <v/>
      </c>
      <c r="J25" s="1" t="str">
        <f t="shared" si="1"/>
        <v/>
      </c>
    </row>
    <row r="26" spans="1:10" ht="20.100000000000001" customHeight="1" x14ac:dyDescent="0.1">
      <c r="A26" s="6">
        <v>22</v>
      </c>
      <c r="B26" s="42"/>
      <c r="C26" s="43" t="str">
        <f>IF(D26="","",取りまとめシート!$B$5)</f>
        <v/>
      </c>
      <c r="D26" s="44"/>
      <c r="E26" s="45"/>
      <c r="F26" s="46"/>
      <c r="G26" s="47"/>
      <c r="H26" s="3"/>
      <c r="I26" s="1" t="str">
        <f t="shared" si="0"/>
        <v/>
      </c>
      <c r="J26" s="1" t="str">
        <f t="shared" si="1"/>
        <v/>
      </c>
    </row>
    <row r="27" spans="1:10" ht="20.100000000000001" customHeight="1" x14ac:dyDescent="0.1">
      <c r="A27" s="6">
        <v>23</v>
      </c>
      <c r="B27" s="42"/>
      <c r="C27" s="43" t="str">
        <f>IF(D27="","",取りまとめシート!$B$5)</f>
        <v/>
      </c>
      <c r="D27" s="44"/>
      <c r="E27" s="45"/>
      <c r="F27" s="46"/>
      <c r="G27" s="47"/>
      <c r="H27" s="3"/>
      <c r="I27" s="1" t="str">
        <f t="shared" si="0"/>
        <v/>
      </c>
      <c r="J27" s="1" t="str">
        <f t="shared" si="1"/>
        <v/>
      </c>
    </row>
    <row r="28" spans="1:10" ht="20.100000000000001" customHeight="1" x14ac:dyDescent="0.1">
      <c r="A28" s="6">
        <v>24</v>
      </c>
      <c r="B28" s="42"/>
      <c r="C28" s="43" t="str">
        <f>IF(D28="","",取りまとめシート!$B$5)</f>
        <v/>
      </c>
      <c r="D28" s="44"/>
      <c r="E28" s="45"/>
      <c r="F28" s="46"/>
      <c r="G28" s="47"/>
      <c r="H28" s="3"/>
      <c r="I28" s="1" t="str">
        <f t="shared" si="0"/>
        <v/>
      </c>
      <c r="J28" s="1" t="str">
        <f t="shared" si="1"/>
        <v/>
      </c>
    </row>
    <row r="29" spans="1:10" ht="20.100000000000001" customHeight="1" x14ac:dyDescent="0.1">
      <c r="A29" s="6">
        <v>25</v>
      </c>
      <c r="B29" s="42"/>
      <c r="C29" s="43" t="str">
        <f>IF(D29="","",取りまとめシート!$B$5)</f>
        <v/>
      </c>
      <c r="D29" s="44"/>
      <c r="E29" s="45"/>
      <c r="F29" s="46"/>
      <c r="G29" s="47"/>
      <c r="H29" s="3"/>
      <c r="I29" s="1" t="str">
        <f t="shared" si="0"/>
        <v/>
      </c>
      <c r="J29" s="1" t="str">
        <f t="shared" si="1"/>
        <v/>
      </c>
    </row>
    <row r="30" spans="1:10" ht="20.100000000000001" customHeight="1" x14ac:dyDescent="0.1">
      <c r="A30" s="6">
        <v>26</v>
      </c>
      <c r="B30" s="42"/>
      <c r="C30" s="43" t="str">
        <f>IF(D30="","",取りまとめシート!$B$5)</f>
        <v/>
      </c>
      <c r="D30" s="44"/>
      <c r="E30" s="45"/>
      <c r="F30" s="46"/>
      <c r="G30" s="47"/>
      <c r="H30" s="3"/>
      <c r="I30" s="1" t="str">
        <f t="shared" si="0"/>
        <v/>
      </c>
      <c r="J30" s="1" t="str">
        <f t="shared" si="1"/>
        <v/>
      </c>
    </row>
    <row r="31" spans="1:10" ht="20.100000000000001" customHeight="1" x14ac:dyDescent="0.1">
      <c r="A31" s="6">
        <v>27</v>
      </c>
      <c r="B31" s="42"/>
      <c r="C31" s="43" t="str">
        <f>IF(D31="","",取りまとめシート!$B$5)</f>
        <v/>
      </c>
      <c r="D31" s="44"/>
      <c r="E31" s="45"/>
      <c r="F31" s="46"/>
      <c r="G31" s="47"/>
      <c r="H31" s="3"/>
      <c r="I31" s="1" t="str">
        <f t="shared" si="0"/>
        <v/>
      </c>
      <c r="J31" s="1" t="str">
        <f t="shared" si="1"/>
        <v/>
      </c>
    </row>
    <row r="32" spans="1:10" ht="20.100000000000001" customHeight="1" x14ac:dyDescent="0.1">
      <c r="A32" s="6">
        <v>28</v>
      </c>
      <c r="B32" s="42"/>
      <c r="C32" s="43" t="str">
        <f>IF(D32="","",取りまとめシート!$B$5)</f>
        <v/>
      </c>
      <c r="D32" s="44"/>
      <c r="E32" s="45"/>
      <c r="F32" s="46"/>
      <c r="G32" s="47"/>
      <c r="H32" s="3"/>
      <c r="I32" s="1" t="str">
        <f t="shared" si="0"/>
        <v/>
      </c>
      <c r="J32" s="1" t="str">
        <f t="shared" si="1"/>
        <v/>
      </c>
    </row>
    <row r="33" spans="1:10" ht="20.100000000000001" customHeight="1" x14ac:dyDescent="0.1">
      <c r="A33" s="6">
        <v>29</v>
      </c>
      <c r="B33" s="42"/>
      <c r="C33" s="43" t="str">
        <f>IF(D33="","",取りまとめシート!$B$5)</f>
        <v/>
      </c>
      <c r="D33" s="44"/>
      <c r="E33" s="45"/>
      <c r="F33" s="46"/>
      <c r="G33" s="47"/>
      <c r="H33" s="3"/>
      <c r="I33" s="1" t="str">
        <f t="shared" si="0"/>
        <v/>
      </c>
      <c r="J33" s="1" t="str">
        <f t="shared" si="1"/>
        <v/>
      </c>
    </row>
    <row r="34" spans="1:10" ht="20.100000000000001" customHeight="1" x14ac:dyDescent="0.1">
      <c r="A34" s="6">
        <v>30</v>
      </c>
      <c r="B34" s="42"/>
      <c r="C34" s="43" t="str">
        <f>IF(D34="","",取りまとめシート!$B$5)</f>
        <v/>
      </c>
      <c r="D34" s="44"/>
      <c r="E34" s="45"/>
      <c r="F34" s="46"/>
      <c r="G34" s="47"/>
      <c r="H34" s="3"/>
      <c r="I34" s="1" t="str">
        <f t="shared" si="0"/>
        <v/>
      </c>
      <c r="J34" s="1" t="str">
        <f t="shared" si="1"/>
        <v/>
      </c>
    </row>
    <row r="35" spans="1:10" ht="20.100000000000001" customHeight="1" x14ac:dyDescent="0.1">
      <c r="A35" s="6">
        <v>31</v>
      </c>
      <c r="B35" s="42"/>
      <c r="C35" s="43" t="str">
        <f>IF(D35="","",取りまとめシート!$B$5)</f>
        <v/>
      </c>
      <c r="D35" s="44"/>
      <c r="E35" s="45"/>
      <c r="F35" s="46"/>
      <c r="G35" s="47"/>
      <c r="H35" s="3"/>
      <c r="I35" s="1" t="str">
        <f t="shared" si="0"/>
        <v/>
      </c>
      <c r="J35" s="1" t="str">
        <f t="shared" si="1"/>
        <v/>
      </c>
    </row>
    <row r="36" spans="1:10" ht="20.100000000000001" customHeight="1" x14ac:dyDescent="0.1">
      <c r="A36" s="6">
        <v>32</v>
      </c>
      <c r="B36" s="42"/>
      <c r="C36" s="43" t="str">
        <f>IF(D36="","",取りまとめシート!$B$5)</f>
        <v/>
      </c>
      <c r="D36" s="44"/>
      <c r="E36" s="45"/>
      <c r="F36" s="46"/>
      <c r="G36" s="47"/>
      <c r="H36" s="3"/>
      <c r="I36" s="1" t="str">
        <f t="shared" si="0"/>
        <v/>
      </c>
      <c r="J36" s="1" t="str">
        <f t="shared" si="1"/>
        <v/>
      </c>
    </row>
    <row r="37" spans="1:10" ht="20.100000000000001" customHeight="1" x14ac:dyDescent="0.1">
      <c r="A37" s="6">
        <v>33</v>
      </c>
      <c r="B37" s="42"/>
      <c r="C37" s="43" t="str">
        <f>IF(D37="","",取りまとめシート!$B$5)</f>
        <v/>
      </c>
      <c r="D37" s="44"/>
      <c r="E37" s="45"/>
      <c r="F37" s="46"/>
      <c r="G37" s="47"/>
      <c r="H37" s="3"/>
      <c r="I37" s="1" t="str">
        <f t="shared" ref="I37:I68" si="2">IF(F37="〇",VLOOKUP($B37,$L$5:$M$13,2,0),"")</f>
        <v/>
      </c>
      <c r="J37" s="1" t="str">
        <f t="shared" ref="J37:J68" si="3">IF(G37="〇",VLOOKUP($B37,$L$5:$M$13,2,0),"")</f>
        <v/>
      </c>
    </row>
    <row r="38" spans="1:10" ht="20.100000000000001" customHeight="1" x14ac:dyDescent="0.1">
      <c r="A38" s="6">
        <v>34</v>
      </c>
      <c r="B38" s="42"/>
      <c r="C38" s="43" t="str">
        <f>IF(D38="","",取りまとめシート!$B$5)</f>
        <v/>
      </c>
      <c r="D38" s="44"/>
      <c r="E38" s="45"/>
      <c r="F38" s="46"/>
      <c r="G38" s="47"/>
      <c r="H38" s="3"/>
      <c r="I38" s="1" t="str">
        <f t="shared" si="2"/>
        <v/>
      </c>
      <c r="J38" s="1" t="str">
        <f t="shared" si="3"/>
        <v/>
      </c>
    </row>
    <row r="39" spans="1:10" ht="20.100000000000001" customHeight="1" x14ac:dyDescent="0.1">
      <c r="A39" s="6">
        <v>35</v>
      </c>
      <c r="B39" s="42"/>
      <c r="C39" s="43" t="str">
        <f>IF(D39="","",取りまとめシート!$B$5)</f>
        <v/>
      </c>
      <c r="D39" s="44"/>
      <c r="E39" s="45"/>
      <c r="F39" s="46"/>
      <c r="G39" s="47"/>
      <c r="H39" s="3"/>
      <c r="I39" s="1" t="str">
        <f t="shared" si="2"/>
        <v/>
      </c>
      <c r="J39" s="1" t="str">
        <f t="shared" si="3"/>
        <v/>
      </c>
    </row>
    <row r="40" spans="1:10" ht="20.100000000000001" customHeight="1" x14ac:dyDescent="0.1">
      <c r="A40" s="6">
        <v>36</v>
      </c>
      <c r="B40" s="42"/>
      <c r="C40" s="43" t="str">
        <f>IF(D40="","",取りまとめシート!$B$5)</f>
        <v/>
      </c>
      <c r="D40" s="44"/>
      <c r="E40" s="45"/>
      <c r="F40" s="46"/>
      <c r="G40" s="47"/>
      <c r="H40" s="3"/>
      <c r="I40" s="1" t="str">
        <f t="shared" si="2"/>
        <v/>
      </c>
      <c r="J40" s="1" t="str">
        <f t="shared" si="3"/>
        <v/>
      </c>
    </row>
    <row r="41" spans="1:10" ht="20.100000000000001" customHeight="1" x14ac:dyDescent="0.1">
      <c r="A41" s="6">
        <v>37</v>
      </c>
      <c r="B41" s="42"/>
      <c r="C41" s="43" t="str">
        <f>IF(D41="","",取りまとめシート!$B$5)</f>
        <v/>
      </c>
      <c r="D41" s="44"/>
      <c r="E41" s="45"/>
      <c r="F41" s="46"/>
      <c r="G41" s="47"/>
      <c r="H41" s="3"/>
      <c r="I41" s="1" t="str">
        <f t="shared" si="2"/>
        <v/>
      </c>
      <c r="J41" s="1" t="str">
        <f t="shared" si="3"/>
        <v/>
      </c>
    </row>
    <row r="42" spans="1:10" ht="20.100000000000001" customHeight="1" x14ac:dyDescent="0.1">
      <c r="A42" s="6">
        <v>38</v>
      </c>
      <c r="B42" s="42"/>
      <c r="C42" s="43" t="str">
        <f>IF(D42="","",取りまとめシート!$B$5)</f>
        <v/>
      </c>
      <c r="D42" s="44"/>
      <c r="E42" s="45"/>
      <c r="F42" s="46"/>
      <c r="G42" s="47"/>
      <c r="H42" s="3"/>
      <c r="I42" s="1" t="str">
        <f t="shared" si="2"/>
        <v/>
      </c>
      <c r="J42" s="1" t="str">
        <f t="shared" si="3"/>
        <v/>
      </c>
    </row>
    <row r="43" spans="1:10" ht="20.100000000000001" customHeight="1" x14ac:dyDescent="0.1">
      <c r="A43" s="6">
        <v>39</v>
      </c>
      <c r="B43" s="42"/>
      <c r="C43" s="43" t="str">
        <f>IF(D43="","",取りまとめシート!$B$5)</f>
        <v/>
      </c>
      <c r="D43" s="44"/>
      <c r="E43" s="45"/>
      <c r="F43" s="46"/>
      <c r="G43" s="47"/>
      <c r="H43" s="3"/>
      <c r="I43" s="1" t="str">
        <f t="shared" si="2"/>
        <v/>
      </c>
      <c r="J43" s="1" t="str">
        <f t="shared" si="3"/>
        <v/>
      </c>
    </row>
    <row r="44" spans="1:10" ht="20.100000000000001" customHeight="1" x14ac:dyDescent="0.1">
      <c r="A44" s="6">
        <v>40</v>
      </c>
      <c r="B44" s="42"/>
      <c r="C44" s="43" t="str">
        <f>IF(D44="","",取りまとめシート!$B$5)</f>
        <v/>
      </c>
      <c r="D44" s="44"/>
      <c r="E44" s="45"/>
      <c r="F44" s="46"/>
      <c r="G44" s="47"/>
      <c r="H44" s="3"/>
      <c r="I44" s="1" t="str">
        <f t="shared" si="2"/>
        <v/>
      </c>
      <c r="J44" s="1" t="str">
        <f t="shared" si="3"/>
        <v/>
      </c>
    </row>
    <row r="45" spans="1:10" ht="20.100000000000001" customHeight="1" x14ac:dyDescent="0.1">
      <c r="A45" s="6">
        <v>41</v>
      </c>
      <c r="B45" s="42"/>
      <c r="C45" s="43" t="str">
        <f>IF(D45="","",取りまとめシート!$B$5)</f>
        <v/>
      </c>
      <c r="D45" s="44"/>
      <c r="E45" s="45"/>
      <c r="F45" s="46"/>
      <c r="G45" s="47"/>
      <c r="H45" s="3"/>
      <c r="I45" s="1" t="str">
        <f t="shared" si="2"/>
        <v/>
      </c>
      <c r="J45" s="1" t="str">
        <f t="shared" si="3"/>
        <v/>
      </c>
    </row>
    <row r="46" spans="1:10" ht="20.100000000000001" customHeight="1" x14ac:dyDescent="0.1">
      <c r="A46" s="6">
        <v>42</v>
      </c>
      <c r="B46" s="42"/>
      <c r="C46" s="43" t="str">
        <f>IF(D46="","",取りまとめシート!$B$5)</f>
        <v/>
      </c>
      <c r="D46" s="44"/>
      <c r="E46" s="45"/>
      <c r="F46" s="46"/>
      <c r="G46" s="47"/>
      <c r="H46" s="3"/>
      <c r="I46" s="1" t="str">
        <f t="shared" si="2"/>
        <v/>
      </c>
      <c r="J46" s="1" t="str">
        <f t="shared" si="3"/>
        <v/>
      </c>
    </row>
    <row r="47" spans="1:10" ht="20.100000000000001" customHeight="1" x14ac:dyDescent="0.1">
      <c r="A47" s="6">
        <v>43</v>
      </c>
      <c r="B47" s="42"/>
      <c r="C47" s="43" t="str">
        <f>IF(D47="","",取りまとめシート!$B$5)</f>
        <v/>
      </c>
      <c r="D47" s="44"/>
      <c r="E47" s="45"/>
      <c r="F47" s="46"/>
      <c r="G47" s="47"/>
      <c r="H47" s="3"/>
      <c r="I47" s="1" t="str">
        <f t="shared" si="2"/>
        <v/>
      </c>
      <c r="J47" s="1" t="str">
        <f t="shared" si="3"/>
        <v/>
      </c>
    </row>
    <row r="48" spans="1:10" ht="20.100000000000001" customHeight="1" x14ac:dyDescent="0.1">
      <c r="A48" s="6">
        <v>44</v>
      </c>
      <c r="B48" s="42"/>
      <c r="C48" s="43" t="str">
        <f>IF(D48="","",取りまとめシート!$B$5)</f>
        <v/>
      </c>
      <c r="D48" s="44"/>
      <c r="E48" s="45"/>
      <c r="F48" s="46"/>
      <c r="G48" s="47"/>
      <c r="H48" s="3"/>
      <c r="I48" s="1" t="str">
        <f t="shared" si="2"/>
        <v/>
      </c>
      <c r="J48" s="1" t="str">
        <f t="shared" si="3"/>
        <v/>
      </c>
    </row>
    <row r="49" spans="1:10" ht="20.100000000000001" customHeight="1" x14ac:dyDescent="0.1">
      <c r="A49" s="6">
        <v>45</v>
      </c>
      <c r="B49" s="42"/>
      <c r="C49" s="43" t="str">
        <f>IF(D49="","",取りまとめシート!$B$5)</f>
        <v/>
      </c>
      <c r="D49" s="44"/>
      <c r="E49" s="45"/>
      <c r="F49" s="46"/>
      <c r="G49" s="47"/>
      <c r="H49" s="3"/>
      <c r="I49" s="1" t="str">
        <f t="shared" si="2"/>
        <v/>
      </c>
      <c r="J49" s="1" t="str">
        <f t="shared" si="3"/>
        <v/>
      </c>
    </row>
    <row r="50" spans="1:10" ht="20.100000000000001" customHeight="1" x14ac:dyDescent="0.1">
      <c r="A50" s="6">
        <v>46</v>
      </c>
      <c r="B50" s="42"/>
      <c r="C50" s="43" t="str">
        <f>IF(D50="","",取りまとめシート!$B$5)</f>
        <v/>
      </c>
      <c r="D50" s="44"/>
      <c r="E50" s="45"/>
      <c r="F50" s="46"/>
      <c r="G50" s="47"/>
      <c r="H50" s="3"/>
      <c r="I50" s="1" t="str">
        <f t="shared" si="2"/>
        <v/>
      </c>
      <c r="J50" s="1" t="str">
        <f t="shared" si="3"/>
        <v/>
      </c>
    </row>
    <row r="51" spans="1:10" ht="20.100000000000001" customHeight="1" x14ac:dyDescent="0.1">
      <c r="A51" s="6">
        <v>47</v>
      </c>
      <c r="B51" s="42"/>
      <c r="C51" s="43" t="str">
        <f>IF(D51="","",取りまとめシート!$B$5)</f>
        <v/>
      </c>
      <c r="D51" s="44"/>
      <c r="E51" s="45"/>
      <c r="F51" s="46"/>
      <c r="G51" s="47"/>
      <c r="H51" s="3"/>
      <c r="I51" s="1" t="str">
        <f t="shared" si="2"/>
        <v/>
      </c>
      <c r="J51" s="1" t="str">
        <f t="shared" si="3"/>
        <v/>
      </c>
    </row>
    <row r="52" spans="1:10" ht="20.100000000000001" customHeight="1" x14ac:dyDescent="0.1">
      <c r="A52" s="6">
        <v>48</v>
      </c>
      <c r="B52" s="42"/>
      <c r="C52" s="43" t="str">
        <f>IF(D52="","",取りまとめシート!$B$5)</f>
        <v/>
      </c>
      <c r="D52" s="44"/>
      <c r="E52" s="48"/>
      <c r="F52" s="49"/>
      <c r="G52" s="50"/>
      <c r="H52" s="3"/>
      <c r="I52" s="1" t="str">
        <f t="shared" si="2"/>
        <v/>
      </c>
      <c r="J52" s="1" t="str">
        <f t="shared" si="3"/>
        <v/>
      </c>
    </row>
    <row r="53" spans="1:10" ht="20.100000000000001" customHeight="1" x14ac:dyDescent="0.1">
      <c r="A53" s="6">
        <v>49</v>
      </c>
      <c r="B53" s="42"/>
      <c r="C53" s="43" t="str">
        <f>IF(D53="","",取りまとめシート!$B$5)</f>
        <v/>
      </c>
      <c r="D53" s="44"/>
      <c r="E53" s="48"/>
      <c r="F53" s="49"/>
      <c r="G53" s="50"/>
      <c r="I53" s="1" t="str">
        <f t="shared" si="2"/>
        <v/>
      </c>
      <c r="J53" s="1" t="str">
        <f t="shared" si="3"/>
        <v/>
      </c>
    </row>
    <row r="54" spans="1:10" ht="20.100000000000001" customHeight="1" x14ac:dyDescent="0.1">
      <c r="A54" s="6">
        <v>50</v>
      </c>
      <c r="B54" s="42"/>
      <c r="C54" s="43" t="str">
        <f>IF(D54="","",取りまとめシート!$B$5)</f>
        <v/>
      </c>
      <c r="D54" s="44"/>
      <c r="E54" s="48"/>
      <c r="F54" s="49"/>
      <c r="G54" s="50"/>
      <c r="I54" s="1" t="str">
        <f t="shared" si="2"/>
        <v/>
      </c>
      <c r="J54" s="1" t="str">
        <f t="shared" si="3"/>
        <v/>
      </c>
    </row>
    <row r="55" spans="1:10" ht="20.100000000000001" customHeight="1" x14ac:dyDescent="0.1">
      <c r="A55" s="6">
        <v>51</v>
      </c>
      <c r="B55" s="42"/>
      <c r="C55" s="43" t="str">
        <f>IF(D55="","",取りまとめシート!$B$5)</f>
        <v/>
      </c>
      <c r="D55" s="44"/>
      <c r="E55" s="48"/>
      <c r="F55" s="49"/>
      <c r="G55" s="50"/>
      <c r="I55" s="1" t="str">
        <f t="shared" si="2"/>
        <v/>
      </c>
      <c r="J55" s="1" t="str">
        <f t="shared" si="3"/>
        <v/>
      </c>
    </row>
    <row r="56" spans="1:10" ht="20.100000000000001" customHeight="1" x14ac:dyDescent="0.1">
      <c r="A56" s="6">
        <v>52</v>
      </c>
      <c r="B56" s="42"/>
      <c r="C56" s="43" t="str">
        <f>IF(D56="","",取りまとめシート!$B$5)</f>
        <v/>
      </c>
      <c r="D56" s="44"/>
      <c r="E56" s="48"/>
      <c r="F56" s="49"/>
      <c r="G56" s="50"/>
      <c r="I56" s="1" t="str">
        <f t="shared" si="2"/>
        <v/>
      </c>
      <c r="J56" s="1" t="str">
        <f t="shared" si="3"/>
        <v/>
      </c>
    </row>
    <row r="57" spans="1:10" ht="20.100000000000001" customHeight="1" x14ac:dyDescent="0.1">
      <c r="A57" s="6">
        <v>53</v>
      </c>
      <c r="B57" s="42"/>
      <c r="C57" s="43" t="str">
        <f>IF(D57="","",取りまとめシート!$B$5)</f>
        <v/>
      </c>
      <c r="D57" s="44"/>
      <c r="E57" s="48"/>
      <c r="F57" s="49"/>
      <c r="G57" s="50"/>
      <c r="I57" s="1" t="str">
        <f t="shared" si="2"/>
        <v/>
      </c>
      <c r="J57" s="1" t="str">
        <f t="shared" si="3"/>
        <v/>
      </c>
    </row>
    <row r="58" spans="1:10" ht="20.100000000000001" customHeight="1" x14ac:dyDescent="0.1">
      <c r="A58" s="6">
        <v>54</v>
      </c>
      <c r="B58" s="42"/>
      <c r="C58" s="43" t="str">
        <f>IF(D58="","",取りまとめシート!$B$5)</f>
        <v/>
      </c>
      <c r="D58" s="44"/>
      <c r="E58" s="48"/>
      <c r="F58" s="49"/>
      <c r="G58" s="50"/>
      <c r="I58" s="1" t="str">
        <f t="shared" si="2"/>
        <v/>
      </c>
      <c r="J58" s="1" t="str">
        <f t="shared" si="3"/>
        <v/>
      </c>
    </row>
    <row r="59" spans="1:10" ht="20.100000000000001" customHeight="1" x14ac:dyDescent="0.1">
      <c r="A59" s="6">
        <v>55</v>
      </c>
      <c r="B59" s="42"/>
      <c r="C59" s="43" t="str">
        <f>IF(D59="","",取りまとめシート!$B$5)</f>
        <v/>
      </c>
      <c r="D59" s="44"/>
      <c r="E59" s="48"/>
      <c r="F59" s="49"/>
      <c r="G59" s="50"/>
      <c r="I59" s="1" t="str">
        <f t="shared" si="2"/>
        <v/>
      </c>
      <c r="J59" s="1" t="str">
        <f t="shared" si="3"/>
        <v/>
      </c>
    </row>
    <row r="60" spans="1:10" ht="20.100000000000001" customHeight="1" x14ac:dyDescent="0.1">
      <c r="A60" s="6">
        <v>56</v>
      </c>
      <c r="B60" s="42"/>
      <c r="C60" s="43" t="str">
        <f>IF(D60="","",取りまとめシート!$B$5)</f>
        <v/>
      </c>
      <c r="D60" s="44"/>
      <c r="E60" s="48"/>
      <c r="F60" s="49"/>
      <c r="G60" s="50"/>
      <c r="I60" s="1" t="str">
        <f t="shared" si="2"/>
        <v/>
      </c>
      <c r="J60" s="1" t="str">
        <f t="shared" si="3"/>
        <v/>
      </c>
    </row>
    <row r="61" spans="1:10" ht="20.100000000000001" customHeight="1" x14ac:dyDescent="0.1">
      <c r="A61" s="6">
        <v>57</v>
      </c>
      <c r="B61" s="42"/>
      <c r="C61" s="43" t="str">
        <f>IF(D61="","",取りまとめシート!$B$5)</f>
        <v/>
      </c>
      <c r="D61" s="44"/>
      <c r="E61" s="48"/>
      <c r="F61" s="49"/>
      <c r="G61" s="50"/>
      <c r="I61" s="1" t="str">
        <f t="shared" si="2"/>
        <v/>
      </c>
      <c r="J61" s="1" t="str">
        <f t="shared" si="3"/>
        <v/>
      </c>
    </row>
    <row r="62" spans="1:10" ht="20.100000000000001" customHeight="1" x14ac:dyDescent="0.1">
      <c r="A62" s="6">
        <v>58</v>
      </c>
      <c r="B62" s="42"/>
      <c r="C62" s="43" t="str">
        <f>IF(D62="","",取りまとめシート!$B$5)</f>
        <v/>
      </c>
      <c r="D62" s="44"/>
      <c r="E62" s="48"/>
      <c r="F62" s="49"/>
      <c r="G62" s="50"/>
      <c r="I62" s="1" t="str">
        <f t="shared" si="2"/>
        <v/>
      </c>
      <c r="J62" s="1" t="str">
        <f t="shared" si="3"/>
        <v/>
      </c>
    </row>
    <row r="63" spans="1:10" ht="20.100000000000001" customHeight="1" x14ac:dyDescent="0.1">
      <c r="A63" s="6">
        <v>59</v>
      </c>
      <c r="B63" s="42"/>
      <c r="C63" s="43" t="str">
        <f>IF(D63="","",取りまとめシート!$B$5)</f>
        <v/>
      </c>
      <c r="D63" s="44"/>
      <c r="E63" s="48"/>
      <c r="F63" s="49"/>
      <c r="G63" s="50"/>
      <c r="I63" s="1" t="str">
        <f t="shared" si="2"/>
        <v/>
      </c>
      <c r="J63" s="1" t="str">
        <f t="shared" si="3"/>
        <v/>
      </c>
    </row>
    <row r="64" spans="1:10" ht="20.100000000000001" customHeight="1" x14ac:dyDescent="0.1">
      <c r="A64" s="6">
        <v>60</v>
      </c>
      <c r="B64" s="42"/>
      <c r="C64" s="43" t="str">
        <f>IF(D64="","",取りまとめシート!$B$5)</f>
        <v/>
      </c>
      <c r="D64" s="44"/>
      <c r="E64" s="48"/>
      <c r="F64" s="49"/>
      <c r="G64" s="50"/>
      <c r="I64" s="1" t="str">
        <f t="shared" si="2"/>
        <v/>
      </c>
      <c r="J64" s="1" t="str">
        <f t="shared" si="3"/>
        <v/>
      </c>
    </row>
    <row r="65" spans="1:10" ht="20.100000000000001" customHeight="1" x14ac:dyDescent="0.1">
      <c r="A65" s="6">
        <v>61</v>
      </c>
      <c r="B65" s="42"/>
      <c r="C65" s="43" t="str">
        <f>IF(D65="","",取りまとめシート!$B$5)</f>
        <v/>
      </c>
      <c r="D65" s="44"/>
      <c r="E65" s="48"/>
      <c r="F65" s="49"/>
      <c r="G65" s="50"/>
      <c r="I65" s="1" t="str">
        <f t="shared" si="2"/>
        <v/>
      </c>
      <c r="J65" s="1" t="str">
        <f t="shared" si="3"/>
        <v/>
      </c>
    </row>
    <row r="66" spans="1:10" ht="20.100000000000001" customHeight="1" x14ac:dyDescent="0.1">
      <c r="A66" s="6">
        <v>62</v>
      </c>
      <c r="B66" s="42"/>
      <c r="C66" s="43" t="str">
        <f>IF(D66="","",取りまとめシート!$B$5)</f>
        <v/>
      </c>
      <c r="D66" s="44"/>
      <c r="E66" s="48"/>
      <c r="F66" s="49"/>
      <c r="G66" s="50"/>
      <c r="I66" s="1" t="str">
        <f t="shared" si="2"/>
        <v/>
      </c>
      <c r="J66" s="1" t="str">
        <f t="shared" si="3"/>
        <v/>
      </c>
    </row>
    <row r="67" spans="1:10" ht="20.100000000000001" customHeight="1" x14ac:dyDescent="0.1">
      <c r="A67" s="6">
        <v>63</v>
      </c>
      <c r="B67" s="42"/>
      <c r="C67" s="43" t="str">
        <f>IF(D67="","",取りまとめシート!$B$5)</f>
        <v/>
      </c>
      <c r="D67" s="44"/>
      <c r="E67" s="48"/>
      <c r="F67" s="49"/>
      <c r="G67" s="50"/>
      <c r="I67" s="1" t="str">
        <f t="shared" si="2"/>
        <v/>
      </c>
      <c r="J67" s="1" t="str">
        <f t="shared" si="3"/>
        <v/>
      </c>
    </row>
    <row r="68" spans="1:10" ht="20.100000000000001" customHeight="1" x14ac:dyDescent="0.1">
      <c r="A68" s="6">
        <v>64</v>
      </c>
      <c r="B68" s="42"/>
      <c r="C68" s="43" t="str">
        <f>IF(D68="","",取りまとめシート!$B$5)</f>
        <v/>
      </c>
      <c r="D68" s="44"/>
      <c r="E68" s="48"/>
      <c r="F68" s="49"/>
      <c r="G68" s="50"/>
      <c r="I68" s="1" t="str">
        <f t="shared" si="2"/>
        <v/>
      </c>
      <c r="J68" s="1" t="str">
        <f t="shared" si="3"/>
        <v/>
      </c>
    </row>
    <row r="69" spans="1:10" ht="20.100000000000001" customHeight="1" x14ac:dyDescent="0.1">
      <c r="A69" s="6">
        <v>65</v>
      </c>
      <c r="B69" s="42"/>
      <c r="C69" s="43" t="str">
        <f>IF(D69="","",取りまとめシート!$B$5)</f>
        <v/>
      </c>
      <c r="D69" s="44"/>
      <c r="E69" s="48"/>
      <c r="F69" s="49"/>
      <c r="G69" s="50"/>
      <c r="I69" s="1" t="str">
        <f t="shared" ref="I69:I104" si="4">IF(F69="〇",VLOOKUP($B69,$L$5:$M$13,2,0),"")</f>
        <v/>
      </c>
      <c r="J69" s="1" t="str">
        <f t="shared" ref="J69:J104" si="5">IF(G69="〇",VLOOKUP($B69,$L$5:$M$13,2,0),"")</f>
        <v/>
      </c>
    </row>
    <row r="70" spans="1:10" ht="20.100000000000001" customHeight="1" x14ac:dyDescent="0.1">
      <c r="A70" s="6">
        <v>66</v>
      </c>
      <c r="B70" s="42"/>
      <c r="C70" s="43" t="str">
        <f>IF(D70="","",取りまとめシート!$B$5)</f>
        <v/>
      </c>
      <c r="D70" s="44"/>
      <c r="E70" s="48"/>
      <c r="F70" s="49"/>
      <c r="G70" s="50"/>
      <c r="I70" s="1" t="str">
        <f t="shared" si="4"/>
        <v/>
      </c>
      <c r="J70" s="1" t="str">
        <f t="shared" si="5"/>
        <v/>
      </c>
    </row>
    <row r="71" spans="1:10" ht="20.100000000000001" customHeight="1" x14ac:dyDescent="0.1">
      <c r="A71" s="6">
        <v>67</v>
      </c>
      <c r="B71" s="42"/>
      <c r="C71" s="43" t="str">
        <f>IF(D71="","",取りまとめシート!$B$5)</f>
        <v/>
      </c>
      <c r="D71" s="44"/>
      <c r="E71" s="48"/>
      <c r="F71" s="49"/>
      <c r="G71" s="50"/>
      <c r="I71" s="1" t="str">
        <f t="shared" si="4"/>
        <v/>
      </c>
      <c r="J71" s="1" t="str">
        <f t="shared" si="5"/>
        <v/>
      </c>
    </row>
    <row r="72" spans="1:10" ht="20.100000000000001" customHeight="1" x14ac:dyDescent="0.1">
      <c r="A72" s="6">
        <v>68</v>
      </c>
      <c r="B72" s="42"/>
      <c r="C72" s="43" t="str">
        <f>IF(D72="","",取りまとめシート!$B$5)</f>
        <v/>
      </c>
      <c r="D72" s="44"/>
      <c r="E72" s="48"/>
      <c r="F72" s="49"/>
      <c r="G72" s="50"/>
      <c r="I72" s="1" t="str">
        <f t="shared" si="4"/>
        <v/>
      </c>
      <c r="J72" s="1" t="str">
        <f t="shared" si="5"/>
        <v/>
      </c>
    </row>
    <row r="73" spans="1:10" ht="20.100000000000001" customHeight="1" x14ac:dyDescent="0.1">
      <c r="A73" s="6">
        <v>69</v>
      </c>
      <c r="B73" s="42"/>
      <c r="C73" s="43" t="str">
        <f>IF(D73="","",取りまとめシート!$B$5)</f>
        <v/>
      </c>
      <c r="D73" s="44"/>
      <c r="E73" s="48"/>
      <c r="F73" s="49"/>
      <c r="G73" s="50"/>
      <c r="I73" s="1" t="str">
        <f t="shared" si="4"/>
        <v/>
      </c>
      <c r="J73" s="1" t="str">
        <f t="shared" si="5"/>
        <v/>
      </c>
    </row>
    <row r="74" spans="1:10" ht="20.100000000000001" customHeight="1" x14ac:dyDescent="0.1">
      <c r="A74" s="6">
        <v>70</v>
      </c>
      <c r="B74" s="42"/>
      <c r="C74" s="43" t="str">
        <f>IF(D74="","",取りまとめシート!$B$5)</f>
        <v/>
      </c>
      <c r="D74" s="44"/>
      <c r="E74" s="48"/>
      <c r="F74" s="49"/>
      <c r="G74" s="50"/>
      <c r="I74" s="1" t="str">
        <f t="shared" si="4"/>
        <v/>
      </c>
      <c r="J74" s="1" t="str">
        <f t="shared" si="5"/>
        <v/>
      </c>
    </row>
    <row r="75" spans="1:10" ht="20.100000000000001" customHeight="1" x14ac:dyDescent="0.1">
      <c r="A75" s="6">
        <v>71</v>
      </c>
      <c r="B75" s="42"/>
      <c r="C75" s="43" t="str">
        <f>IF(D75="","",取りまとめシート!$B$5)</f>
        <v/>
      </c>
      <c r="D75" s="44"/>
      <c r="E75" s="48"/>
      <c r="F75" s="49"/>
      <c r="G75" s="50"/>
      <c r="I75" s="1" t="str">
        <f t="shared" si="4"/>
        <v/>
      </c>
      <c r="J75" s="1" t="str">
        <f t="shared" si="5"/>
        <v/>
      </c>
    </row>
    <row r="76" spans="1:10" ht="20.100000000000001" customHeight="1" x14ac:dyDescent="0.1">
      <c r="A76" s="6">
        <v>72</v>
      </c>
      <c r="B76" s="42"/>
      <c r="C76" s="43" t="str">
        <f>IF(D76="","",取りまとめシート!$B$5)</f>
        <v/>
      </c>
      <c r="D76" s="44"/>
      <c r="E76" s="48"/>
      <c r="F76" s="49"/>
      <c r="G76" s="50"/>
      <c r="I76" s="1" t="str">
        <f t="shared" si="4"/>
        <v/>
      </c>
      <c r="J76" s="1" t="str">
        <f t="shared" si="5"/>
        <v/>
      </c>
    </row>
    <row r="77" spans="1:10" ht="20.100000000000001" customHeight="1" x14ac:dyDescent="0.1">
      <c r="A77" s="6">
        <v>73</v>
      </c>
      <c r="B77" s="42"/>
      <c r="C77" s="43" t="str">
        <f>IF(D77="","",取りまとめシート!$B$5)</f>
        <v/>
      </c>
      <c r="D77" s="44"/>
      <c r="E77" s="48"/>
      <c r="F77" s="49"/>
      <c r="G77" s="50"/>
      <c r="I77" s="1" t="str">
        <f t="shared" si="4"/>
        <v/>
      </c>
      <c r="J77" s="1" t="str">
        <f t="shared" si="5"/>
        <v/>
      </c>
    </row>
    <row r="78" spans="1:10" ht="20.100000000000001" customHeight="1" x14ac:dyDescent="0.1">
      <c r="A78" s="6">
        <v>74</v>
      </c>
      <c r="B78" s="42"/>
      <c r="C78" s="43" t="str">
        <f>IF(D78="","",取りまとめシート!$B$5)</f>
        <v/>
      </c>
      <c r="D78" s="44"/>
      <c r="E78" s="48"/>
      <c r="F78" s="49"/>
      <c r="G78" s="50"/>
      <c r="I78" s="1" t="str">
        <f t="shared" si="4"/>
        <v/>
      </c>
      <c r="J78" s="1" t="str">
        <f t="shared" si="5"/>
        <v/>
      </c>
    </row>
    <row r="79" spans="1:10" ht="20.100000000000001" customHeight="1" x14ac:dyDescent="0.1">
      <c r="A79" s="6">
        <v>75</v>
      </c>
      <c r="B79" s="42"/>
      <c r="C79" s="43" t="str">
        <f>IF(D79="","",取りまとめシート!$B$5)</f>
        <v/>
      </c>
      <c r="D79" s="44"/>
      <c r="E79" s="48"/>
      <c r="F79" s="49"/>
      <c r="G79" s="50"/>
      <c r="I79" s="1" t="str">
        <f t="shared" si="4"/>
        <v/>
      </c>
      <c r="J79" s="1" t="str">
        <f t="shared" si="5"/>
        <v/>
      </c>
    </row>
    <row r="80" spans="1:10" ht="20.100000000000001" customHeight="1" x14ac:dyDescent="0.1">
      <c r="A80" s="6">
        <v>76</v>
      </c>
      <c r="B80" s="42"/>
      <c r="C80" s="43" t="str">
        <f>IF(D80="","",取りまとめシート!$B$5)</f>
        <v/>
      </c>
      <c r="D80" s="44"/>
      <c r="E80" s="48"/>
      <c r="F80" s="49"/>
      <c r="G80" s="50"/>
      <c r="I80" s="1" t="str">
        <f t="shared" si="4"/>
        <v/>
      </c>
      <c r="J80" s="1" t="str">
        <f t="shared" si="5"/>
        <v/>
      </c>
    </row>
    <row r="81" spans="1:10" ht="20.100000000000001" customHeight="1" x14ac:dyDescent="0.1">
      <c r="A81" s="6">
        <v>77</v>
      </c>
      <c r="B81" s="42"/>
      <c r="C81" s="43" t="str">
        <f>IF(D81="","",取りまとめシート!$B$5)</f>
        <v/>
      </c>
      <c r="D81" s="44"/>
      <c r="E81" s="48"/>
      <c r="F81" s="49"/>
      <c r="G81" s="50"/>
      <c r="I81" s="1" t="str">
        <f t="shared" si="4"/>
        <v/>
      </c>
      <c r="J81" s="1" t="str">
        <f t="shared" si="5"/>
        <v/>
      </c>
    </row>
    <row r="82" spans="1:10" ht="20.100000000000001" customHeight="1" x14ac:dyDescent="0.1">
      <c r="A82" s="6">
        <v>78</v>
      </c>
      <c r="B82" s="42"/>
      <c r="C82" s="43" t="str">
        <f>IF(D82="","",取りまとめシート!$B$5)</f>
        <v/>
      </c>
      <c r="D82" s="44"/>
      <c r="E82" s="48"/>
      <c r="F82" s="49"/>
      <c r="G82" s="50"/>
      <c r="I82" s="1" t="str">
        <f t="shared" si="4"/>
        <v/>
      </c>
      <c r="J82" s="1" t="str">
        <f t="shared" si="5"/>
        <v/>
      </c>
    </row>
    <row r="83" spans="1:10" ht="20.100000000000001" customHeight="1" x14ac:dyDescent="0.1">
      <c r="A83" s="6">
        <v>79</v>
      </c>
      <c r="B83" s="42"/>
      <c r="C83" s="43" t="str">
        <f>IF(D83="","",取りまとめシート!$B$5)</f>
        <v/>
      </c>
      <c r="D83" s="44"/>
      <c r="E83" s="48"/>
      <c r="F83" s="49"/>
      <c r="G83" s="50"/>
      <c r="I83" s="1" t="str">
        <f t="shared" si="4"/>
        <v/>
      </c>
      <c r="J83" s="1" t="str">
        <f t="shared" si="5"/>
        <v/>
      </c>
    </row>
    <row r="84" spans="1:10" ht="20.100000000000001" customHeight="1" x14ac:dyDescent="0.1">
      <c r="A84" s="6">
        <v>80</v>
      </c>
      <c r="B84" s="42"/>
      <c r="C84" s="43" t="str">
        <f>IF(D84="","",取りまとめシート!$B$5)</f>
        <v/>
      </c>
      <c r="D84" s="44"/>
      <c r="E84" s="48"/>
      <c r="F84" s="49"/>
      <c r="G84" s="50"/>
      <c r="I84" s="1" t="str">
        <f t="shared" si="4"/>
        <v/>
      </c>
      <c r="J84" s="1" t="str">
        <f t="shared" si="5"/>
        <v/>
      </c>
    </row>
    <row r="85" spans="1:10" ht="20.100000000000001" customHeight="1" x14ac:dyDescent="0.1">
      <c r="A85" s="6">
        <v>81</v>
      </c>
      <c r="B85" s="42"/>
      <c r="C85" s="43" t="str">
        <f>IF(D85="","",取りまとめシート!$B$5)</f>
        <v/>
      </c>
      <c r="D85" s="44"/>
      <c r="E85" s="48"/>
      <c r="F85" s="49"/>
      <c r="G85" s="50"/>
      <c r="I85" s="1" t="str">
        <f t="shared" si="4"/>
        <v/>
      </c>
      <c r="J85" s="1" t="str">
        <f t="shared" si="5"/>
        <v/>
      </c>
    </row>
    <row r="86" spans="1:10" ht="20.100000000000001" customHeight="1" x14ac:dyDescent="0.1">
      <c r="A86" s="6">
        <v>82</v>
      </c>
      <c r="B86" s="42"/>
      <c r="C86" s="43" t="str">
        <f>IF(D86="","",取りまとめシート!$B$5)</f>
        <v/>
      </c>
      <c r="D86" s="44"/>
      <c r="E86" s="48"/>
      <c r="F86" s="49"/>
      <c r="G86" s="50"/>
      <c r="I86" s="1" t="str">
        <f t="shared" si="4"/>
        <v/>
      </c>
      <c r="J86" s="1" t="str">
        <f t="shared" si="5"/>
        <v/>
      </c>
    </row>
    <row r="87" spans="1:10" ht="20.100000000000001" customHeight="1" x14ac:dyDescent="0.1">
      <c r="A87" s="6">
        <v>83</v>
      </c>
      <c r="B87" s="42"/>
      <c r="C87" s="43" t="str">
        <f>IF(D87="","",取りまとめシート!$B$5)</f>
        <v/>
      </c>
      <c r="D87" s="44"/>
      <c r="E87" s="48"/>
      <c r="F87" s="49"/>
      <c r="G87" s="50"/>
      <c r="I87" s="1" t="str">
        <f t="shared" si="4"/>
        <v/>
      </c>
      <c r="J87" s="1" t="str">
        <f t="shared" si="5"/>
        <v/>
      </c>
    </row>
    <row r="88" spans="1:10" ht="20.100000000000001" customHeight="1" x14ac:dyDescent="0.1">
      <c r="A88" s="6">
        <v>84</v>
      </c>
      <c r="B88" s="42"/>
      <c r="C88" s="43" t="str">
        <f>IF(D88="","",取りまとめシート!$B$5)</f>
        <v/>
      </c>
      <c r="D88" s="44"/>
      <c r="E88" s="48"/>
      <c r="F88" s="49"/>
      <c r="G88" s="50"/>
      <c r="I88" s="1" t="str">
        <f t="shared" si="4"/>
        <v/>
      </c>
      <c r="J88" s="1" t="str">
        <f t="shared" si="5"/>
        <v/>
      </c>
    </row>
    <row r="89" spans="1:10" ht="20.100000000000001" customHeight="1" x14ac:dyDescent="0.1">
      <c r="A89" s="6">
        <v>85</v>
      </c>
      <c r="B89" s="42"/>
      <c r="C89" s="43" t="str">
        <f>IF(D89="","",取りまとめシート!$B$5)</f>
        <v/>
      </c>
      <c r="D89" s="44"/>
      <c r="E89" s="48"/>
      <c r="F89" s="49"/>
      <c r="G89" s="50"/>
      <c r="I89" s="1" t="str">
        <f t="shared" si="4"/>
        <v/>
      </c>
      <c r="J89" s="1" t="str">
        <f t="shared" si="5"/>
        <v/>
      </c>
    </row>
    <row r="90" spans="1:10" ht="20.100000000000001" customHeight="1" x14ac:dyDescent="0.1">
      <c r="A90" s="6">
        <v>86</v>
      </c>
      <c r="B90" s="42"/>
      <c r="C90" s="43" t="str">
        <f>IF(D90="","",取りまとめシート!$B$5)</f>
        <v/>
      </c>
      <c r="D90" s="44"/>
      <c r="E90" s="48"/>
      <c r="F90" s="49"/>
      <c r="G90" s="50"/>
      <c r="I90" s="1" t="str">
        <f t="shared" si="4"/>
        <v/>
      </c>
      <c r="J90" s="1" t="str">
        <f t="shared" si="5"/>
        <v/>
      </c>
    </row>
    <row r="91" spans="1:10" ht="20.100000000000001" customHeight="1" x14ac:dyDescent="0.1">
      <c r="A91" s="6">
        <v>87</v>
      </c>
      <c r="B91" s="42"/>
      <c r="C91" s="43" t="str">
        <f>IF(D91="","",取りまとめシート!$B$5)</f>
        <v/>
      </c>
      <c r="D91" s="44"/>
      <c r="E91" s="48"/>
      <c r="F91" s="49"/>
      <c r="G91" s="50"/>
      <c r="I91" s="1" t="str">
        <f t="shared" si="4"/>
        <v/>
      </c>
      <c r="J91" s="1" t="str">
        <f t="shared" si="5"/>
        <v/>
      </c>
    </row>
    <row r="92" spans="1:10" ht="20.100000000000001" customHeight="1" x14ac:dyDescent="0.1">
      <c r="A92" s="6">
        <v>88</v>
      </c>
      <c r="B92" s="42"/>
      <c r="C92" s="43" t="str">
        <f>IF(D92="","",取りまとめシート!$B$5)</f>
        <v/>
      </c>
      <c r="D92" s="44"/>
      <c r="E92" s="48"/>
      <c r="F92" s="49"/>
      <c r="G92" s="50"/>
      <c r="I92" s="1" t="str">
        <f t="shared" si="4"/>
        <v/>
      </c>
      <c r="J92" s="1" t="str">
        <f t="shared" si="5"/>
        <v/>
      </c>
    </row>
    <row r="93" spans="1:10" ht="20.100000000000001" customHeight="1" x14ac:dyDescent="0.1">
      <c r="A93" s="6">
        <v>89</v>
      </c>
      <c r="B93" s="42"/>
      <c r="C93" s="43" t="str">
        <f>IF(D93="","",取りまとめシート!$B$5)</f>
        <v/>
      </c>
      <c r="D93" s="44"/>
      <c r="E93" s="48"/>
      <c r="F93" s="49"/>
      <c r="G93" s="50"/>
      <c r="I93" s="1" t="str">
        <f t="shared" si="4"/>
        <v/>
      </c>
      <c r="J93" s="1" t="str">
        <f t="shared" si="5"/>
        <v/>
      </c>
    </row>
    <row r="94" spans="1:10" ht="20.100000000000001" customHeight="1" x14ac:dyDescent="0.1">
      <c r="A94" s="6">
        <v>90</v>
      </c>
      <c r="B94" s="42"/>
      <c r="C94" s="43" t="str">
        <f>IF(D94="","",取りまとめシート!$B$5)</f>
        <v/>
      </c>
      <c r="D94" s="44"/>
      <c r="E94" s="48"/>
      <c r="F94" s="49"/>
      <c r="G94" s="50"/>
      <c r="I94" s="1" t="str">
        <f t="shared" si="4"/>
        <v/>
      </c>
      <c r="J94" s="1" t="str">
        <f t="shared" si="5"/>
        <v/>
      </c>
    </row>
    <row r="95" spans="1:10" ht="20.100000000000001" customHeight="1" x14ac:dyDescent="0.1">
      <c r="A95" s="6">
        <v>91</v>
      </c>
      <c r="B95" s="42"/>
      <c r="C95" s="43" t="str">
        <f>IF(D95="","",取りまとめシート!$B$5)</f>
        <v/>
      </c>
      <c r="D95" s="44"/>
      <c r="E95" s="48"/>
      <c r="F95" s="49"/>
      <c r="G95" s="50"/>
      <c r="I95" s="1" t="str">
        <f t="shared" si="4"/>
        <v/>
      </c>
      <c r="J95" s="1" t="str">
        <f t="shared" si="5"/>
        <v/>
      </c>
    </row>
    <row r="96" spans="1:10" ht="20.100000000000001" customHeight="1" x14ac:dyDescent="0.1">
      <c r="A96" s="6">
        <v>92</v>
      </c>
      <c r="B96" s="42"/>
      <c r="C96" s="43" t="str">
        <f>IF(D96="","",取りまとめシート!$B$5)</f>
        <v/>
      </c>
      <c r="D96" s="44"/>
      <c r="E96" s="48"/>
      <c r="F96" s="49"/>
      <c r="G96" s="50"/>
      <c r="I96" s="1" t="str">
        <f t="shared" si="4"/>
        <v/>
      </c>
      <c r="J96" s="1" t="str">
        <f t="shared" si="5"/>
        <v/>
      </c>
    </row>
    <row r="97" spans="1:10" ht="20.100000000000001" customHeight="1" x14ac:dyDescent="0.1">
      <c r="A97" s="6">
        <v>93</v>
      </c>
      <c r="B97" s="42"/>
      <c r="C97" s="43" t="str">
        <f>IF(D97="","",取りまとめシート!$B$5)</f>
        <v/>
      </c>
      <c r="D97" s="44"/>
      <c r="E97" s="48"/>
      <c r="F97" s="49"/>
      <c r="G97" s="50"/>
      <c r="I97" s="1" t="str">
        <f t="shared" si="4"/>
        <v/>
      </c>
      <c r="J97" s="1" t="str">
        <f t="shared" si="5"/>
        <v/>
      </c>
    </row>
    <row r="98" spans="1:10" ht="20.100000000000001" customHeight="1" x14ac:dyDescent="0.1">
      <c r="A98" s="6">
        <v>94</v>
      </c>
      <c r="B98" s="42"/>
      <c r="C98" s="43" t="str">
        <f>IF(D98="","",取りまとめシート!$B$5)</f>
        <v/>
      </c>
      <c r="D98" s="44"/>
      <c r="E98" s="48"/>
      <c r="F98" s="49"/>
      <c r="G98" s="50"/>
      <c r="I98" s="1" t="str">
        <f t="shared" si="4"/>
        <v/>
      </c>
      <c r="J98" s="1" t="str">
        <f t="shared" si="5"/>
        <v/>
      </c>
    </row>
    <row r="99" spans="1:10" ht="20.100000000000001" customHeight="1" x14ac:dyDescent="0.1">
      <c r="A99" s="6">
        <v>95</v>
      </c>
      <c r="B99" s="42"/>
      <c r="C99" s="43" t="str">
        <f>IF(D99="","",取りまとめシート!$B$5)</f>
        <v/>
      </c>
      <c r="D99" s="44"/>
      <c r="E99" s="48"/>
      <c r="F99" s="49"/>
      <c r="G99" s="50"/>
      <c r="I99" s="1" t="str">
        <f t="shared" si="4"/>
        <v/>
      </c>
      <c r="J99" s="1" t="str">
        <f t="shared" si="5"/>
        <v/>
      </c>
    </row>
    <row r="100" spans="1:10" ht="20.100000000000001" customHeight="1" x14ac:dyDescent="0.1">
      <c r="A100" s="6">
        <v>96</v>
      </c>
      <c r="B100" s="42"/>
      <c r="C100" s="43" t="str">
        <f>IF(D100="","",取りまとめシート!$B$5)</f>
        <v/>
      </c>
      <c r="D100" s="44"/>
      <c r="E100" s="48"/>
      <c r="F100" s="49"/>
      <c r="G100" s="50"/>
      <c r="I100" s="1" t="str">
        <f t="shared" si="4"/>
        <v/>
      </c>
      <c r="J100" s="1" t="str">
        <f t="shared" si="5"/>
        <v/>
      </c>
    </row>
    <row r="101" spans="1:10" ht="20.100000000000001" customHeight="1" x14ac:dyDescent="0.1">
      <c r="A101" s="6">
        <v>97</v>
      </c>
      <c r="B101" s="42"/>
      <c r="C101" s="43" t="str">
        <f>IF(D101="","",取りまとめシート!$B$5)</f>
        <v/>
      </c>
      <c r="D101" s="44"/>
      <c r="E101" s="48"/>
      <c r="F101" s="49"/>
      <c r="G101" s="50"/>
      <c r="I101" s="1" t="str">
        <f t="shared" si="4"/>
        <v/>
      </c>
      <c r="J101" s="1" t="str">
        <f t="shared" si="5"/>
        <v/>
      </c>
    </row>
    <row r="102" spans="1:10" ht="20.100000000000001" customHeight="1" x14ac:dyDescent="0.1">
      <c r="A102" s="6">
        <v>98</v>
      </c>
      <c r="B102" s="42"/>
      <c r="C102" s="43" t="str">
        <f>IF(D102="","",取りまとめシート!$B$5)</f>
        <v/>
      </c>
      <c r="D102" s="44"/>
      <c r="E102" s="48"/>
      <c r="F102" s="49"/>
      <c r="G102" s="50"/>
      <c r="I102" s="1" t="str">
        <f t="shared" si="4"/>
        <v/>
      </c>
      <c r="J102" s="1" t="str">
        <f t="shared" si="5"/>
        <v/>
      </c>
    </row>
    <row r="103" spans="1:10" ht="20.100000000000001" customHeight="1" x14ac:dyDescent="0.1">
      <c r="A103" s="6">
        <v>99</v>
      </c>
      <c r="B103" s="42"/>
      <c r="C103" s="43" t="str">
        <f>IF(D103="","",取りまとめシート!$B$5)</f>
        <v/>
      </c>
      <c r="D103" s="44"/>
      <c r="E103" s="48"/>
      <c r="F103" s="49"/>
      <c r="G103" s="50"/>
      <c r="I103" s="1" t="str">
        <f t="shared" si="4"/>
        <v/>
      </c>
      <c r="J103" s="1" t="str">
        <f t="shared" si="5"/>
        <v/>
      </c>
    </row>
    <row r="104" spans="1:10" ht="20.100000000000001" customHeight="1" x14ac:dyDescent="0.1">
      <c r="A104" s="35">
        <v>100</v>
      </c>
      <c r="B104" s="55"/>
      <c r="C104" s="56" t="str">
        <f>IF(D104="","",取りまとめシート!$B$5)</f>
        <v/>
      </c>
      <c r="D104" s="57"/>
      <c r="E104" s="58"/>
      <c r="F104" s="59"/>
      <c r="G104" s="60"/>
      <c r="I104" s="1" t="str">
        <f t="shared" si="4"/>
        <v/>
      </c>
      <c r="J104" s="1" t="str">
        <f t="shared" si="5"/>
        <v/>
      </c>
    </row>
    <row r="110" spans="1:10" ht="18" customHeight="1" x14ac:dyDescent="0.1">
      <c r="A110" s="2"/>
      <c r="B110" s="1"/>
      <c r="C110" s="1"/>
      <c r="I110" s="2"/>
      <c r="J110" s="2"/>
    </row>
    <row r="111" spans="1:10" ht="18" customHeight="1" x14ac:dyDescent="0.1">
      <c r="A111" s="2"/>
      <c r="B111" s="1"/>
      <c r="C111" s="1"/>
      <c r="I111" s="2"/>
      <c r="J111" s="2"/>
    </row>
    <row r="112" spans="1:10" ht="18" customHeight="1" x14ac:dyDescent="0.1">
      <c r="A112" s="2"/>
      <c r="B112" s="1"/>
      <c r="C112" s="1"/>
      <c r="I112" s="2"/>
      <c r="J112" s="2"/>
    </row>
    <row r="113" spans="1:10" ht="18" customHeight="1" x14ac:dyDescent="0.1">
      <c r="A113" s="2"/>
      <c r="B113" s="1"/>
      <c r="C113" s="1"/>
      <c r="I113" s="2"/>
      <c r="J113" s="2"/>
    </row>
    <row r="114" spans="1:10" ht="18" customHeight="1" x14ac:dyDescent="0.1">
      <c r="A114" s="2"/>
      <c r="B114" s="1"/>
      <c r="C114" s="1"/>
      <c r="I114" s="2"/>
      <c r="J114" s="2"/>
    </row>
    <row r="115" spans="1:10" ht="18" customHeight="1" x14ac:dyDescent="0.1">
      <c r="A115" s="2"/>
      <c r="B115" s="1"/>
      <c r="C115" s="1"/>
      <c r="I115" s="2"/>
      <c r="J115" s="2"/>
    </row>
  </sheetData>
  <sheetProtection sheet="1"/>
  <mergeCells count="9">
    <mergeCell ref="A1:O1"/>
    <mergeCell ref="A2:O2"/>
    <mergeCell ref="F3:G3"/>
    <mergeCell ref="M3:O3"/>
    <mergeCell ref="A3:A4"/>
    <mergeCell ref="B3:B4"/>
    <mergeCell ref="C3:C4"/>
    <mergeCell ref="D3:D4"/>
    <mergeCell ref="E3:E4"/>
  </mergeCells>
  <phoneticPr fontId="8"/>
  <dataValidations count="2">
    <dataValidation type="list" allowBlank="1" showInputMessage="1" showErrorMessage="1" sqref="B5:B104" xr:uid="{3D9F0B21-DD9E-4E21-AEE5-B17EB4A610C4}">
      <formula1>$L$4:$L$13</formula1>
    </dataValidation>
    <dataValidation type="list" allowBlank="1" showInputMessage="1" showErrorMessage="1" sqref="F5:G104" xr:uid="{C0D7BF81-2E24-4EC8-A520-8488AB80DBC6}">
      <formula1>$K$6:$K$8</formula1>
    </dataValidation>
  </dataValidations>
  <pageMargins left="0.70866141732283472" right="0.51181102362204722" top="0.74803149606299213" bottom="0.74803149606299213" header="0.31496062992125984" footer="0.31496062992125984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78F3E-71F5-4450-9943-614E6132ED95}">
  <sheetPr codeName="Sheet3">
    <pageSetUpPr fitToPage="1"/>
  </sheetPr>
  <dimension ref="A1:Q115"/>
  <sheetViews>
    <sheetView workbookViewId="0">
      <pane xSplit="1" ySplit="4" topLeftCell="B5" activePane="bottomRight" state="frozen"/>
      <selection pane="bottomLeft"/>
      <selection pane="topRight"/>
      <selection pane="bottomRight" activeCell="D5" sqref="D5"/>
    </sheetView>
  </sheetViews>
  <sheetFormatPr defaultColWidth="8.99609375" defaultRowHeight="18" customHeight="1" x14ac:dyDescent="0.1"/>
  <cols>
    <col min="1" max="1" width="7.36328125" style="1" customWidth="1"/>
    <col min="2" max="2" width="7.76953125" style="2" customWidth="1"/>
    <col min="3" max="3" width="14.31640625" style="2" customWidth="1"/>
    <col min="4" max="5" width="20.453125" style="2" customWidth="1"/>
    <col min="6" max="7" width="8.7265625" style="2" customWidth="1"/>
    <col min="8" max="8" width="3.1328125" style="2" customWidth="1"/>
    <col min="9" max="10" width="11.31640625" style="1" hidden="1" customWidth="1"/>
    <col min="11" max="11" width="12.6796875" style="2" hidden="1" customWidth="1"/>
    <col min="12" max="12" width="6.26953125" style="2" hidden="1" customWidth="1"/>
    <col min="13" max="13" width="10.76953125" style="2" customWidth="1"/>
    <col min="14" max="15" width="8.453125" style="2" customWidth="1"/>
    <col min="16" max="16" width="8.99609375" style="2" bestFit="1" customWidth="1"/>
    <col min="17" max="17" width="8.7265625" style="2" hidden="1" customWidth="1"/>
    <col min="18" max="18" width="8.99609375" style="2" bestFit="1"/>
    <col min="19" max="16384" width="8.99609375" style="2"/>
  </cols>
  <sheetData>
    <row r="1" spans="1:17" ht="27" customHeight="1" x14ac:dyDescent="0.1">
      <c r="A1" s="148" t="s">
        <v>53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</row>
    <row r="2" spans="1:17" ht="43.5" customHeight="1" x14ac:dyDescent="0.1">
      <c r="A2" s="133" t="s">
        <v>29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Q2" s="2">
        <f>COUNTA(D5:D104)</f>
        <v>0</v>
      </c>
    </row>
    <row r="3" spans="1:17" ht="21.75" customHeight="1" x14ac:dyDescent="0.1">
      <c r="A3" s="140" t="s">
        <v>30</v>
      </c>
      <c r="B3" s="142" t="s">
        <v>31</v>
      </c>
      <c r="C3" s="144" t="s">
        <v>32</v>
      </c>
      <c r="D3" s="146" t="s">
        <v>33</v>
      </c>
      <c r="E3" s="146" t="s">
        <v>34</v>
      </c>
      <c r="F3" s="135" t="s">
        <v>35</v>
      </c>
      <c r="G3" s="136"/>
      <c r="H3" s="3"/>
      <c r="K3" s="1"/>
      <c r="L3" s="1"/>
      <c r="M3" s="137" t="s">
        <v>54</v>
      </c>
      <c r="N3" s="138"/>
      <c r="O3" s="139"/>
    </row>
    <row r="4" spans="1:17" ht="21.75" customHeight="1" x14ac:dyDescent="0.1">
      <c r="A4" s="141"/>
      <c r="B4" s="143"/>
      <c r="C4" s="145"/>
      <c r="D4" s="147"/>
      <c r="E4" s="147"/>
      <c r="F4" s="4" t="s">
        <v>37</v>
      </c>
      <c r="G4" s="5" t="s">
        <v>38</v>
      </c>
      <c r="H4" s="3"/>
      <c r="K4" s="1"/>
      <c r="L4" s="1"/>
      <c r="M4" s="22" t="s">
        <v>31</v>
      </c>
      <c r="N4" s="23" t="s">
        <v>37</v>
      </c>
      <c r="O4" s="24" t="s">
        <v>38</v>
      </c>
    </row>
    <row r="5" spans="1:17" ht="20.100000000000001" customHeight="1" x14ac:dyDescent="0.1">
      <c r="A5" s="6">
        <v>1</v>
      </c>
      <c r="B5" s="7"/>
      <c r="C5" s="8" t="str">
        <f>IF(D5="","",取りまとめシート!$B$5)</f>
        <v/>
      </c>
      <c r="D5" s="9"/>
      <c r="E5" s="10"/>
      <c r="F5" s="11"/>
      <c r="G5" s="12"/>
      <c r="H5" s="3"/>
      <c r="I5" s="1" t="str">
        <f t="shared" ref="I5:I36" si="0">IF(F5="〇",VLOOKUP($B5,$L$5:$M$13,2,0),"")</f>
        <v/>
      </c>
      <c r="J5" s="1" t="str">
        <f t="shared" ref="J5:J36" si="1">IF(G5="〇",VLOOKUP($B5,$L$5:$M$13,2,0),"")</f>
        <v/>
      </c>
      <c r="K5" s="1"/>
      <c r="L5" s="1" t="s">
        <v>39</v>
      </c>
      <c r="M5" s="25" t="s">
        <v>14</v>
      </c>
      <c r="N5" s="26">
        <f>COUNTIF($I$3:$I$104,"小学１年")</f>
        <v>0</v>
      </c>
      <c r="O5" s="27">
        <f>COUNTIF($J$3:$J$104,"小学１年")</f>
        <v>0</v>
      </c>
    </row>
    <row r="6" spans="1:17" ht="20.100000000000001" customHeight="1" x14ac:dyDescent="0.1">
      <c r="A6" s="6">
        <v>2</v>
      </c>
      <c r="B6" s="13"/>
      <c r="C6" s="14" t="str">
        <f>IF(D6="","",取りまとめシート!$B$5)</f>
        <v/>
      </c>
      <c r="D6" s="15"/>
      <c r="E6" s="16"/>
      <c r="F6" s="17"/>
      <c r="G6" s="18"/>
      <c r="H6" s="3"/>
      <c r="I6" s="1" t="str">
        <f t="shared" si="0"/>
        <v/>
      </c>
      <c r="J6" s="1" t="str">
        <f t="shared" si="1"/>
        <v/>
      </c>
      <c r="K6" s="1"/>
      <c r="L6" s="1" t="s">
        <v>40</v>
      </c>
      <c r="M6" s="25" t="s">
        <v>15</v>
      </c>
      <c r="N6" s="26">
        <f>COUNTIF($I$3:$I$104,"小学２年")</f>
        <v>0</v>
      </c>
      <c r="O6" s="27">
        <f>COUNTIF($J$3:$J$104,"小学２年")</f>
        <v>0</v>
      </c>
    </row>
    <row r="7" spans="1:17" ht="20.100000000000001" customHeight="1" x14ac:dyDescent="0.1">
      <c r="A7" s="6">
        <v>3</v>
      </c>
      <c r="B7" s="13"/>
      <c r="C7" s="14" t="str">
        <f>IF(D7="","",取りまとめシート!$B$5)</f>
        <v/>
      </c>
      <c r="D7" s="15"/>
      <c r="E7" s="16"/>
      <c r="F7" s="17"/>
      <c r="G7" s="18"/>
      <c r="H7" s="3"/>
      <c r="I7" s="1" t="str">
        <f t="shared" si="0"/>
        <v/>
      </c>
      <c r="J7" s="1" t="str">
        <f t="shared" si="1"/>
        <v/>
      </c>
      <c r="K7" s="1" t="s">
        <v>41</v>
      </c>
      <c r="L7" s="1" t="s">
        <v>42</v>
      </c>
      <c r="M7" s="25" t="s">
        <v>16</v>
      </c>
      <c r="N7" s="26">
        <f>COUNTIF($I$3:$I$104,"小学３年")</f>
        <v>0</v>
      </c>
      <c r="O7" s="27">
        <f>COUNTIF($J$3:$J$104,"小学３年")</f>
        <v>0</v>
      </c>
    </row>
    <row r="8" spans="1:17" ht="20.100000000000001" customHeight="1" x14ac:dyDescent="0.1">
      <c r="A8" s="6">
        <v>4</v>
      </c>
      <c r="B8" s="13"/>
      <c r="C8" s="14" t="str">
        <f>IF(D8="","",取りまとめシート!$B$5)</f>
        <v/>
      </c>
      <c r="D8" s="15"/>
      <c r="E8" s="16"/>
      <c r="F8" s="17"/>
      <c r="G8" s="18"/>
      <c r="H8" s="3"/>
      <c r="I8" s="1" t="str">
        <f t="shared" si="0"/>
        <v/>
      </c>
      <c r="J8" s="1" t="str">
        <f t="shared" si="1"/>
        <v/>
      </c>
      <c r="K8" s="1" t="s">
        <v>43</v>
      </c>
      <c r="L8" s="1" t="s">
        <v>44</v>
      </c>
      <c r="M8" s="25" t="s">
        <v>17</v>
      </c>
      <c r="N8" s="26">
        <f>COUNTIF($I$3:$I$104,"小学４年")</f>
        <v>0</v>
      </c>
      <c r="O8" s="27">
        <f>COUNTIF($J$3:$J$104,"小学４年")</f>
        <v>0</v>
      </c>
    </row>
    <row r="9" spans="1:17" ht="20.100000000000001" customHeight="1" x14ac:dyDescent="0.1">
      <c r="A9" s="6">
        <v>5</v>
      </c>
      <c r="B9" s="13"/>
      <c r="C9" s="14" t="str">
        <f>IF(D9="","",取りまとめシート!$B$5)</f>
        <v/>
      </c>
      <c r="D9" s="15"/>
      <c r="E9" s="16"/>
      <c r="F9" s="17"/>
      <c r="G9" s="18"/>
      <c r="H9" s="3"/>
      <c r="I9" s="1" t="str">
        <f t="shared" si="0"/>
        <v/>
      </c>
      <c r="J9" s="1" t="str">
        <f t="shared" si="1"/>
        <v/>
      </c>
      <c r="K9" s="1"/>
      <c r="L9" s="1" t="s">
        <v>45</v>
      </c>
      <c r="M9" s="25" t="s">
        <v>18</v>
      </c>
      <c r="N9" s="26">
        <f>COUNTIF($I$3:$I$104,"小学５年")</f>
        <v>0</v>
      </c>
      <c r="O9" s="27">
        <f>COUNTIF($J$3:$J$104,"小学５年")</f>
        <v>0</v>
      </c>
    </row>
    <row r="10" spans="1:17" ht="20.100000000000001" customHeight="1" x14ac:dyDescent="0.1">
      <c r="A10" s="6">
        <v>6</v>
      </c>
      <c r="B10" s="13"/>
      <c r="C10" s="14" t="str">
        <f>IF(D10="","",取りまとめシート!$B$5)</f>
        <v/>
      </c>
      <c r="D10" s="15"/>
      <c r="E10" s="16"/>
      <c r="F10" s="17"/>
      <c r="G10" s="18"/>
      <c r="H10" s="3"/>
      <c r="I10" s="1" t="str">
        <f t="shared" si="0"/>
        <v/>
      </c>
      <c r="J10" s="1" t="str">
        <f t="shared" si="1"/>
        <v/>
      </c>
      <c r="K10" s="28"/>
      <c r="L10" s="29" t="s">
        <v>46</v>
      </c>
      <c r="M10" s="25" t="s">
        <v>19</v>
      </c>
      <c r="N10" s="26">
        <f>COUNTIF($I$3:$I$104,"小学６年")</f>
        <v>0</v>
      </c>
      <c r="O10" s="27">
        <f>COUNTIF($J$3:$J$104,"小学６年")</f>
        <v>0</v>
      </c>
    </row>
    <row r="11" spans="1:17" s="1" customFormat="1" ht="20.100000000000001" customHeight="1" x14ac:dyDescent="0.1">
      <c r="A11" s="6">
        <v>7</v>
      </c>
      <c r="B11" s="13"/>
      <c r="C11" s="14" t="str">
        <f>IF(D11="","",取りまとめシート!$B$5)</f>
        <v/>
      </c>
      <c r="D11" s="15"/>
      <c r="E11" s="16"/>
      <c r="F11" s="17"/>
      <c r="G11" s="18"/>
      <c r="H11" s="3"/>
      <c r="I11" s="1" t="str">
        <f t="shared" si="0"/>
        <v/>
      </c>
      <c r="J11" s="1" t="str">
        <f t="shared" si="1"/>
        <v/>
      </c>
      <c r="K11" s="30"/>
      <c r="L11" s="31" t="s">
        <v>47</v>
      </c>
      <c r="M11" s="25" t="s">
        <v>48</v>
      </c>
      <c r="N11" s="26">
        <f>COUNTIF($I$3:$I$104,"中学１年")</f>
        <v>0</v>
      </c>
      <c r="O11" s="27">
        <f>COUNTIF($J$3:$J$104,"中学１年")</f>
        <v>0</v>
      </c>
    </row>
    <row r="12" spans="1:17" s="1" customFormat="1" ht="20.100000000000001" customHeight="1" x14ac:dyDescent="0.1">
      <c r="A12" s="6">
        <v>8</v>
      </c>
      <c r="B12" s="13"/>
      <c r="C12" s="14" t="str">
        <f>IF(D12="","",取りまとめシート!$B$5)</f>
        <v/>
      </c>
      <c r="D12" s="15"/>
      <c r="E12" s="16"/>
      <c r="F12" s="17"/>
      <c r="G12" s="18"/>
      <c r="H12" s="3"/>
      <c r="I12" s="1" t="str">
        <f t="shared" si="0"/>
        <v/>
      </c>
      <c r="J12" s="1" t="str">
        <f t="shared" si="1"/>
        <v/>
      </c>
      <c r="L12" s="1" t="s">
        <v>49</v>
      </c>
      <c r="M12" s="25" t="s">
        <v>50</v>
      </c>
      <c r="N12" s="26">
        <f>COUNTIF($I$3:$I$104,"中学２年")</f>
        <v>0</v>
      </c>
      <c r="O12" s="27">
        <f>COUNTIF($J$3:$J$104,"中学２年")</f>
        <v>0</v>
      </c>
    </row>
    <row r="13" spans="1:17" ht="20.100000000000001" customHeight="1" x14ac:dyDescent="0.1">
      <c r="A13" s="6">
        <v>9</v>
      </c>
      <c r="B13" s="13"/>
      <c r="C13" s="14" t="str">
        <f>IF(D13="","",取りまとめシート!$B$5)</f>
        <v/>
      </c>
      <c r="D13" s="15"/>
      <c r="E13" s="16"/>
      <c r="F13" s="17"/>
      <c r="G13" s="18"/>
      <c r="H13" s="3"/>
      <c r="I13" s="1" t="str">
        <f t="shared" si="0"/>
        <v/>
      </c>
      <c r="J13" s="1" t="str">
        <f t="shared" si="1"/>
        <v/>
      </c>
      <c r="K13" s="1"/>
      <c r="L13" s="1" t="s">
        <v>51</v>
      </c>
      <c r="M13" s="32" t="s">
        <v>52</v>
      </c>
      <c r="N13" s="33">
        <f>COUNTIF($I$3:$I$104,"中学３年")</f>
        <v>0</v>
      </c>
      <c r="O13" s="34">
        <f>COUNTIF($J$3:$J$104,"中学３年")</f>
        <v>0</v>
      </c>
    </row>
    <row r="14" spans="1:17" ht="20.100000000000001" customHeight="1" x14ac:dyDescent="0.1">
      <c r="A14" s="6">
        <v>10</v>
      </c>
      <c r="B14" s="13"/>
      <c r="C14" s="14" t="str">
        <f>IF(D14="","",取りまとめシート!$B$5)</f>
        <v/>
      </c>
      <c r="D14" s="15"/>
      <c r="E14" s="16"/>
      <c r="F14" s="17"/>
      <c r="G14" s="18"/>
      <c r="H14" s="3"/>
      <c r="I14" s="1" t="str">
        <f t="shared" si="0"/>
        <v/>
      </c>
      <c r="J14" s="1" t="str">
        <f t="shared" si="1"/>
        <v/>
      </c>
    </row>
    <row r="15" spans="1:17" ht="20.100000000000001" customHeight="1" x14ac:dyDescent="0.1">
      <c r="A15" s="6">
        <v>11</v>
      </c>
      <c r="B15" s="13"/>
      <c r="C15" s="14" t="str">
        <f>IF(D15="","",取りまとめシート!$B$5)</f>
        <v/>
      </c>
      <c r="D15" s="15"/>
      <c r="E15" s="16"/>
      <c r="F15" s="17"/>
      <c r="G15" s="18"/>
      <c r="H15" s="3"/>
      <c r="I15" s="1" t="str">
        <f t="shared" si="0"/>
        <v/>
      </c>
      <c r="J15" s="1" t="str">
        <f t="shared" si="1"/>
        <v/>
      </c>
    </row>
    <row r="16" spans="1:17" ht="20.100000000000001" customHeight="1" x14ac:dyDescent="0.1">
      <c r="A16" s="6">
        <v>12</v>
      </c>
      <c r="B16" s="13"/>
      <c r="C16" s="14" t="str">
        <f>IF(D16="","",取りまとめシート!$B$5)</f>
        <v/>
      </c>
      <c r="D16" s="15"/>
      <c r="E16" s="16"/>
      <c r="F16" s="17"/>
      <c r="G16" s="18"/>
      <c r="H16" s="3"/>
      <c r="I16" s="1" t="str">
        <f t="shared" si="0"/>
        <v/>
      </c>
      <c r="J16" s="1" t="str">
        <f t="shared" si="1"/>
        <v/>
      </c>
    </row>
    <row r="17" spans="1:10" ht="20.100000000000001" customHeight="1" x14ac:dyDescent="0.1">
      <c r="A17" s="6">
        <v>13</v>
      </c>
      <c r="B17" s="13"/>
      <c r="C17" s="14" t="str">
        <f>IF(D17="","",取りまとめシート!$B$5)</f>
        <v/>
      </c>
      <c r="D17" s="15"/>
      <c r="E17" s="16"/>
      <c r="F17" s="17"/>
      <c r="G17" s="18"/>
      <c r="H17" s="3"/>
      <c r="I17" s="1" t="str">
        <f t="shared" si="0"/>
        <v/>
      </c>
      <c r="J17" s="1" t="str">
        <f t="shared" si="1"/>
        <v/>
      </c>
    </row>
    <row r="18" spans="1:10" ht="20.100000000000001" customHeight="1" x14ac:dyDescent="0.1">
      <c r="A18" s="6">
        <v>14</v>
      </c>
      <c r="B18" s="13"/>
      <c r="C18" s="14" t="str">
        <f>IF(D18="","",取りまとめシート!$B$5)</f>
        <v/>
      </c>
      <c r="D18" s="15"/>
      <c r="E18" s="16"/>
      <c r="F18" s="17"/>
      <c r="G18" s="18"/>
      <c r="H18" s="3"/>
      <c r="I18" s="1" t="str">
        <f t="shared" si="0"/>
        <v/>
      </c>
      <c r="J18" s="1" t="str">
        <f t="shared" si="1"/>
        <v/>
      </c>
    </row>
    <row r="19" spans="1:10" ht="20.100000000000001" customHeight="1" x14ac:dyDescent="0.1">
      <c r="A19" s="6">
        <v>15</v>
      </c>
      <c r="B19" s="13"/>
      <c r="C19" s="14" t="str">
        <f>IF(D19="","",取りまとめシート!$B$5)</f>
        <v/>
      </c>
      <c r="D19" s="15"/>
      <c r="E19" s="16"/>
      <c r="F19" s="17"/>
      <c r="G19" s="18"/>
      <c r="H19" s="3"/>
      <c r="I19" s="1" t="str">
        <f t="shared" si="0"/>
        <v/>
      </c>
      <c r="J19" s="1" t="str">
        <f t="shared" si="1"/>
        <v/>
      </c>
    </row>
    <row r="20" spans="1:10" ht="20.100000000000001" customHeight="1" x14ac:dyDescent="0.1">
      <c r="A20" s="6">
        <v>16</v>
      </c>
      <c r="B20" s="13"/>
      <c r="C20" s="14" t="str">
        <f>IF(D20="","",取りまとめシート!$B$5)</f>
        <v/>
      </c>
      <c r="D20" s="15"/>
      <c r="E20" s="16"/>
      <c r="F20" s="17"/>
      <c r="G20" s="18"/>
      <c r="H20" s="3"/>
      <c r="I20" s="1" t="str">
        <f t="shared" si="0"/>
        <v/>
      </c>
      <c r="J20" s="1" t="str">
        <f t="shared" si="1"/>
        <v/>
      </c>
    </row>
    <row r="21" spans="1:10" ht="20.100000000000001" customHeight="1" x14ac:dyDescent="0.1">
      <c r="A21" s="6">
        <v>17</v>
      </c>
      <c r="B21" s="13"/>
      <c r="C21" s="14" t="str">
        <f>IF(D21="","",取りまとめシート!$B$5)</f>
        <v/>
      </c>
      <c r="D21" s="15"/>
      <c r="E21" s="16"/>
      <c r="F21" s="17"/>
      <c r="G21" s="18"/>
      <c r="H21" s="3"/>
      <c r="I21" s="1" t="str">
        <f t="shared" si="0"/>
        <v/>
      </c>
      <c r="J21" s="1" t="str">
        <f t="shared" si="1"/>
        <v/>
      </c>
    </row>
    <row r="22" spans="1:10" ht="20.100000000000001" customHeight="1" x14ac:dyDescent="0.1">
      <c r="A22" s="6">
        <v>18</v>
      </c>
      <c r="B22" s="13"/>
      <c r="C22" s="14" t="str">
        <f>IF(D22="","",取りまとめシート!$B$5)</f>
        <v/>
      </c>
      <c r="D22" s="15"/>
      <c r="E22" s="16"/>
      <c r="F22" s="17"/>
      <c r="G22" s="18"/>
      <c r="H22" s="3"/>
      <c r="I22" s="1" t="str">
        <f t="shared" si="0"/>
        <v/>
      </c>
      <c r="J22" s="1" t="str">
        <f t="shared" si="1"/>
        <v/>
      </c>
    </row>
    <row r="23" spans="1:10" ht="20.100000000000001" customHeight="1" x14ac:dyDescent="0.1">
      <c r="A23" s="6">
        <v>19</v>
      </c>
      <c r="B23" s="13"/>
      <c r="C23" s="14" t="str">
        <f>IF(D23="","",取りまとめシート!$B$5)</f>
        <v/>
      </c>
      <c r="D23" s="15"/>
      <c r="E23" s="16"/>
      <c r="F23" s="17"/>
      <c r="G23" s="18"/>
      <c r="H23" s="3"/>
      <c r="I23" s="1" t="str">
        <f t="shared" si="0"/>
        <v/>
      </c>
      <c r="J23" s="1" t="str">
        <f t="shared" si="1"/>
        <v/>
      </c>
    </row>
    <row r="24" spans="1:10" ht="20.100000000000001" customHeight="1" x14ac:dyDescent="0.1">
      <c r="A24" s="6">
        <v>20</v>
      </c>
      <c r="B24" s="13"/>
      <c r="C24" s="14" t="str">
        <f>IF(D24="","",取りまとめシート!$B$5)</f>
        <v/>
      </c>
      <c r="D24" s="15"/>
      <c r="E24" s="16"/>
      <c r="F24" s="17"/>
      <c r="G24" s="18"/>
      <c r="H24" s="3"/>
      <c r="I24" s="1" t="str">
        <f t="shared" si="0"/>
        <v/>
      </c>
      <c r="J24" s="1" t="str">
        <f t="shared" si="1"/>
        <v/>
      </c>
    </row>
    <row r="25" spans="1:10" ht="20.100000000000001" customHeight="1" x14ac:dyDescent="0.1">
      <c r="A25" s="6">
        <v>21</v>
      </c>
      <c r="B25" s="13"/>
      <c r="C25" s="14" t="str">
        <f>IF(D25="","",取りまとめシート!$B$5)</f>
        <v/>
      </c>
      <c r="D25" s="15"/>
      <c r="E25" s="16"/>
      <c r="F25" s="17"/>
      <c r="G25" s="18"/>
      <c r="H25" s="3"/>
      <c r="I25" s="1" t="str">
        <f t="shared" si="0"/>
        <v/>
      </c>
      <c r="J25" s="1" t="str">
        <f t="shared" si="1"/>
        <v/>
      </c>
    </row>
    <row r="26" spans="1:10" ht="20.100000000000001" customHeight="1" x14ac:dyDescent="0.1">
      <c r="A26" s="6">
        <v>22</v>
      </c>
      <c r="B26" s="13"/>
      <c r="C26" s="14" t="str">
        <f>IF(D26="","",取りまとめシート!$B$5)</f>
        <v/>
      </c>
      <c r="D26" s="15"/>
      <c r="E26" s="16"/>
      <c r="F26" s="17"/>
      <c r="G26" s="18"/>
      <c r="H26" s="3"/>
      <c r="I26" s="1" t="str">
        <f t="shared" si="0"/>
        <v/>
      </c>
      <c r="J26" s="1" t="str">
        <f t="shared" si="1"/>
        <v/>
      </c>
    </row>
    <row r="27" spans="1:10" ht="20.100000000000001" customHeight="1" x14ac:dyDescent="0.1">
      <c r="A27" s="6">
        <v>23</v>
      </c>
      <c r="B27" s="13"/>
      <c r="C27" s="14" t="str">
        <f>IF(D27="","",取りまとめシート!$B$5)</f>
        <v/>
      </c>
      <c r="D27" s="15"/>
      <c r="E27" s="16"/>
      <c r="F27" s="17"/>
      <c r="G27" s="18"/>
      <c r="H27" s="3"/>
      <c r="I27" s="1" t="str">
        <f t="shared" si="0"/>
        <v/>
      </c>
      <c r="J27" s="1" t="str">
        <f t="shared" si="1"/>
        <v/>
      </c>
    </row>
    <row r="28" spans="1:10" ht="20.100000000000001" customHeight="1" x14ac:dyDescent="0.1">
      <c r="A28" s="6">
        <v>24</v>
      </c>
      <c r="B28" s="13"/>
      <c r="C28" s="14" t="str">
        <f>IF(D28="","",取りまとめシート!$B$5)</f>
        <v/>
      </c>
      <c r="D28" s="15"/>
      <c r="E28" s="16"/>
      <c r="F28" s="17"/>
      <c r="G28" s="18"/>
      <c r="H28" s="3"/>
      <c r="I28" s="1" t="str">
        <f t="shared" si="0"/>
        <v/>
      </c>
      <c r="J28" s="1" t="str">
        <f t="shared" si="1"/>
        <v/>
      </c>
    </row>
    <row r="29" spans="1:10" ht="20.100000000000001" customHeight="1" x14ac:dyDescent="0.1">
      <c r="A29" s="6">
        <v>25</v>
      </c>
      <c r="B29" s="13"/>
      <c r="C29" s="14" t="str">
        <f>IF(D29="","",取りまとめシート!$B$5)</f>
        <v/>
      </c>
      <c r="D29" s="15"/>
      <c r="E29" s="16"/>
      <c r="F29" s="17"/>
      <c r="G29" s="18"/>
      <c r="H29" s="3"/>
      <c r="I29" s="1" t="str">
        <f t="shared" si="0"/>
        <v/>
      </c>
      <c r="J29" s="1" t="str">
        <f t="shared" si="1"/>
        <v/>
      </c>
    </row>
    <row r="30" spans="1:10" ht="20.100000000000001" customHeight="1" x14ac:dyDescent="0.1">
      <c r="A30" s="6">
        <v>26</v>
      </c>
      <c r="B30" s="13"/>
      <c r="C30" s="14" t="str">
        <f>IF(D30="","",取りまとめシート!$B$5)</f>
        <v/>
      </c>
      <c r="D30" s="15"/>
      <c r="E30" s="16"/>
      <c r="F30" s="17"/>
      <c r="G30" s="18"/>
      <c r="H30" s="3"/>
      <c r="I30" s="1" t="str">
        <f t="shared" si="0"/>
        <v/>
      </c>
      <c r="J30" s="1" t="str">
        <f t="shared" si="1"/>
        <v/>
      </c>
    </row>
    <row r="31" spans="1:10" ht="20.100000000000001" customHeight="1" x14ac:dyDescent="0.1">
      <c r="A31" s="6">
        <v>27</v>
      </c>
      <c r="B31" s="13"/>
      <c r="C31" s="14" t="str">
        <f>IF(D31="","",取りまとめシート!$B$5)</f>
        <v/>
      </c>
      <c r="D31" s="15"/>
      <c r="E31" s="16"/>
      <c r="F31" s="17"/>
      <c r="G31" s="18"/>
      <c r="H31" s="3"/>
      <c r="I31" s="1" t="str">
        <f t="shared" si="0"/>
        <v/>
      </c>
      <c r="J31" s="1" t="str">
        <f t="shared" si="1"/>
        <v/>
      </c>
    </row>
    <row r="32" spans="1:10" ht="20.100000000000001" customHeight="1" x14ac:dyDescent="0.1">
      <c r="A32" s="6">
        <v>28</v>
      </c>
      <c r="B32" s="13"/>
      <c r="C32" s="14" t="str">
        <f>IF(D32="","",取りまとめシート!$B$5)</f>
        <v/>
      </c>
      <c r="D32" s="15"/>
      <c r="E32" s="16"/>
      <c r="F32" s="17"/>
      <c r="G32" s="18"/>
      <c r="H32" s="3"/>
      <c r="I32" s="1" t="str">
        <f t="shared" si="0"/>
        <v/>
      </c>
      <c r="J32" s="1" t="str">
        <f t="shared" si="1"/>
        <v/>
      </c>
    </row>
    <row r="33" spans="1:10" ht="20.100000000000001" customHeight="1" x14ac:dyDescent="0.1">
      <c r="A33" s="6">
        <v>29</v>
      </c>
      <c r="B33" s="13"/>
      <c r="C33" s="14" t="str">
        <f>IF(D33="","",取りまとめシート!$B$5)</f>
        <v/>
      </c>
      <c r="D33" s="15"/>
      <c r="E33" s="16"/>
      <c r="F33" s="17"/>
      <c r="G33" s="18"/>
      <c r="H33" s="3"/>
      <c r="I33" s="1" t="str">
        <f t="shared" si="0"/>
        <v/>
      </c>
      <c r="J33" s="1" t="str">
        <f t="shared" si="1"/>
        <v/>
      </c>
    </row>
    <row r="34" spans="1:10" ht="20.100000000000001" customHeight="1" x14ac:dyDescent="0.1">
      <c r="A34" s="6">
        <v>30</v>
      </c>
      <c r="B34" s="13"/>
      <c r="C34" s="14" t="str">
        <f>IF(D34="","",取りまとめシート!$B$5)</f>
        <v/>
      </c>
      <c r="D34" s="15"/>
      <c r="E34" s="16"/>
      <c r="F34" s="17"/>
      <c r="G34" s="18"/>
      <c r="H34" s="3"/>
      <c r="I34" s="1" t="str">
        <f t="shared" si="0"/>
        <v/>
      </c>
      <c r="J34" s="1" t="str">
        <f t="shared" si="1"/>
        <v/>
      </c>
    </row>
    <row r="35" spans="1:10" ht="20.100000000000001" customHeight="1" x14ac:dyDescent="0.1">
      <c r="A35" s="6">
        <v>31</v>
      </c>
      <c r="B35" s="13"/>
      <c r="C35" s="14" t="str">
        <f>IF(D35="","",取りまとめシート!$B$5)</f>
        <v/>
      </c>
      <c r="D35" s="15"/>
      <c r="E35" s="16"/>
      <c r="F35" s="17"/>
      <c r="G35" s="18"/>
      <c r="H35" s="3"/>
      <c r="I35" s="1" t="str">
        <f t="shared" si="0"/>
        <v/>
      </c>
      <c r="J35" s="1" t="str">
        <f t="shared" si="1"/>
        <v/>
      </c>
    </row>
    <row r="36" spans="1:10" ht="20.100000000000001" customHeight="1" x14ac:dyDescent="0.1">
      <c r="A36" s="6">
        <v>32</v>
      </c>
      <c r="B36" s="13"/>
      <c r="C36" s="14" t="str">
        <f>IF(D36="","",取りまとめシート!$B$5)</f>
        <v/>
      </c>
      <c r="D36" s="15"/>
      <c r="E36" s="16"/>
      <c r="F36" s="17"/>
      <c r="G36" s="18"/>
      <c r="H36" s="3"/>
      <c r="I36" s="1" t="str">
        <f t="shared" si="0"/>
        <v/>
      </c>
      <c r="J36" s="1" t="str">
        <f t="shared" si="1"/>
        <v/>
      </c>
    </row>
    <row r="37" spans="1:10" ht="20.100000000000001" customHeight="1" x14ac:dyDescent="0.1">
      <c r="A37" s="6">
        <v>33</v>
      </c>
      <c r="B37" s="13"/>
      <c r="C37" s="14" t="str">
        <f>IF(D37="","",取りまとめシート!$B$5)</f>
        <v/>
      </c>
      <c r="D37" s="15"/>
      <c r="E37" s="16"/>
      <c r="F37" s="17"/>
      <c r="G37" s="18"/>
      <c r="H37" s="3"/>
      <c r="I37" s="1" t="str">
        <f t="shared" ref="I37:I68" si="2">IF(F37="〇",VLOOKUP($B37,$L$5:$M$13,2,0),"")</f>
        <v/>
      </c>
      <c r="J37" s="1" t="str">
        <f t="shared" ref="J37:J68" si="3">IF(G37="〇",VLOOKUP($B37,$L$5:$M$13,2,0),"")</f>
        <v/>
      </c>
    </row>
    <row r="38" spans="1:10" ht="20.100000000000001" customHeight="1" x14ac:dyDescent="0.1">
      <c r="A38" s="6">
        <v>34</v>
      </c>
      <c r="B38" s="13"/>
      <c r="C38" s="14" t="str">
        <f>IF(D38="","",取りまとめシート!$B$5)</f>
        <v/>
      </c>
      <c r="D38" s="15"/>
      <c r="E38" s="16"/>
      <c r="F38" s="17"/>
      <c r="G38" s="18"/>
      <c r="H38" s="3"/>
      <c r="I38" s="1" t="str">
        <f t="shared" si="2"/>
        <v/>
      </c>
      <c r="J38" s="1" t="str">
        <f t="shared" si="3"/>
        <v/>
      </c>
    </row>
    <row r="39" spans="1:10" ht="20.100000000000001" customHeight="1" x14ac:dyDescent="0.1">
      <c r="A39" s="6">
        <v>35</v>
      </c>
      <c r="B39" s="13"/>
      <c r="C39" s="14" t="str">
        <f>IF(D39="","",取りまとめシート!$B$5)</f>
        <v/>
      </c>
      <c r="D39" s="15"/>
      <c r="E39" s="16"/>
      <c r="F39" s="17"/>
      <c r="G39" s="18"/>
      <c r="H39" s="3"/>
      <c r="I39" s="1" t="str">
        <f t="shared" si="2"/>
        <v/>
      </c>
      <c r="J39" s="1" t="str">
        <f t="shared" si="3"/>
        <v/>
      </c>
    </row>
    <row r="40" spans="1:10" ht="20.100000000000001" customHeight="1" x14ac:dyDescent="0.1">
      <c r="A40" s="6">
        <v>36</v>
      </c>
      <c r="B40" s="13"/>
      <c r="C40" s="14" t="str">
        <f>IF(D40="","",取りまとめシート!$B$5)</f>
        <v/>
      </c>
      <c r="D40" s="15"/>
      <c r="E40" s="16"/>
      <c r="F40" s="17"/>
      <c r="G40" s="18"/>
      <c r="H40" s="3"/>
      <c r="I40" s="1" t="str">
        <f t="shared" si="2"/>
        <v/>
      </c>
      <c r="J40" s="1" t="str">
        <f t="shared" si="3"/>
        <v/>
      </c>
    </row>
    <row r="41" spans="1:10" ht="20.100000000000001" customHeight="1" x14ac:dyDescent="0.1">
      <c r="A41" s="6">
        <v>37</v>
      </c>
      <c r="B41" s="13"/>
      <c r="C41" s="14" t="str">
        <f>IF(D41="","",取りまとめシート!$B$5)</f>
        <v/>
      </c>
      <c r="D41" s="15"/>
      <c r="E41" s="16"/>
      <c r="F41" s="17"/>
      <c r="G41" s="18"/>
      <c r="H41" s="3"/>
      <c r="I41" s="1" t="str">
        <f t="shared" si="2"/>
        <v/>
      </c>
      <c r="J41" s="1" t="str">
        <f t="shared" si="3"/>
        <v/>
      </c>
    </row>
    <row r="42" spans="1:10" ht="20.100000000000001" customHeight="1" x14ac:dyDescent="0.1">
      <c r="A42" s="6">
        <v>38</v>
      </c>
      <c r="B42" s="13"/>
      <c r="C42" s="14" t="str">
        <f>IF(D42="","",取りまとめシート!$B$5)</f>
        <v/>
      </c>
      <c r="D42" s="15"/>
      <c r="E42" s="16"/>
      <c r="F42" s="17"/>
      <c r="G42" s="18"/>
      <c r="H42" s="3"/>
      <c r="I42" s="1" t="str">
        <f t="shared" si="2"/>
        <v/>
      </c>
      <c r="J42" s="1" t="str">
        <f t="shared" si="3"/>
        <v/>
      </c>
    </row>
    <row r="43" spans="1:10" ht="20.100000000000001" customHeight="1" x14ac:dyDescent="0.1">
      <c r="A43" s="6">
        <v>39</v>
      </c>
      <c r="B43" s="13"/>
      <c r="C43" s="14" t="str">
        <f>IF(D43="","",取りまとめシート!$B$5)</f>
        <v/>
      </c>
      <c r="D43" s="15"/>
      <c r="E43" s="16"/>
      <c r="F43" s="17"/>
      <c r="G43" s="18"/>
      <c r="H43" s="3"/>
      <c r="I43" s="1" t="str">
        <f t="shared" si="2"/>
        <v/>
      </c>
      <c r="J43" s="1" t="str">
        <f t="shared" si="3"/>
        <v/>
      </c>
    </row>
    <row r="44" spans="1:10" ht="20.100000000000001" customHeight="1" x14ac:dyDescent="0.1">
      <c r="A44" s="6">
        <v>40</v>
      </c>
      <c r="B44" s="13"/>
      <c r="C44" s="14" t="str">
        <f>IF(D44="","",取りまとめシート!$B$5)</f>
        <v/>
      </c>
      <c r="D44" s="15"/>
      <c r="E44" s="16"/>
      <c r="F44" s="17"/>
      <c r="G44" s="18"/>
      <c r="H44" s="3"/>
      <c r="I44" s="1" t="str">
        <f t="shared" si="2"/>
        <v/>
      </c>
      <c r="J44" s="1" t="str">
        <f t="shared" si="3"/>
        <v/>
      </c>
    </row>
    <row r="45" spans="1:10" ht="20.100000000000001" customHeight="1" x14ac:dyDescent="0.1">
      <c r="A45" s="6">
        <v>41</v>
      </c>
      <c r="B45" s="13"/>
      <c r="C45" s="14" t="str">
        <f>IF(D45="","",取りまとめシート!$B$5)</f>
        <v/>
      </c>
      <c r="D45" s="15"/>
      <c r="E45" s="16"/>
      <c r="F45" s="17"/>
      <c r="G45" s="18"/>
      <c r="H45" s="3"/>
      <c r="I45" s="1" t="str">
        <f t="shared" si="2"/>
        <v/>
      </c>
      <c r="J45" s="1" t="str">
        <f t="shared" si="3"/>
        <v/>
      </c>
    </row>
    <row r="46" spans="1:10" ht="20.100000000000001" customHeight="1" x14ac:dyDescent="0.1">
      <c r="A46" s="6">
        <v>42</v>
      </c>
      <c r="B46" s="13"/>
      <c r="C46" s="14" t="str">
        <f>IF(D46="","",取りまとめシート!$B$5)</f>
        <v/>
      </c>
      <c r="D46" s="15"/>
      <c r="E46" s="16"/>
      <c r="F46" s="17"/>
      <c r="G46" s="18"/>
      <c r="H46" s="3"/>
      <c r="I46" s="1" t="str">
        <f t="shared" si="2"/>
        <v/>
      </c>
      <c r="J46" s="1" t="str">
        <f t="shared" si="3"/>
        <v/>
      </c>
    </row>
    <row r="47" spans="1:10" ht="20.100000000000001" customHeight="1" x14ac:dyDescent="0.1">
      <c r="A47" s="6">
        <v>43</v>
      </c>
      <c r="B47" s="13"/>
      <c r="C47" s="14" t="str">
        <f>IF(D47="","",取りまとめシート!$B$5)</f>
        <v/>
      </c>
      <c r="D47" s="15"/>
      <c r="E47" s="16"/>
      <c r="F47" s="17"/>
      <c r="G47" s="18"/>
      <c r="H47" s="3"/>
      <c r="I47" s="1" t="str">
        <f t="shared" si="2"/>
        <v/>
      </c>
      <c r="J47" s="1" t="str">
        <f t="shared" si="3"/>
        <v/>
      </c>
    </row>
    <row r="48" spans="1:10" ht="20.100000000000001" customHeight="1" x14ac:dyDescent="0.1">
      <c r="A48" s="6">
        <v>44</v>
      </c>
      <c r="B48" s="13"/>
      <c r="C48" s="14" t="str">
        <f>IF(D48="","",取りまとめシート!$B$5)</f>
        <v/>
      </c>
      <c r="D48" s="15"/>
      <c r="E48" s="16"/>
      <c r="F48" s="17"/>
      <c r="G48" s="18"/>
      <c r="H48" s="3"/>
      <c r="I48" s="1" t="str">
        <f t="shared" si="2"/>
        <v/>
      </c>
      <c r="J48" s="1" t="str">
        <f t="shared" si="3"/>
        <v/>
      </c>
    </row>
    <row r="49" spans="1:10" ht="20.100000000000001" customHeight="1" x14ac:dyDescent="0.1">
      <c r="A49" s="6">
        <v>45</v>
      </c>
      <c r="B49" s="13"/>
      <c r="C49" s="14" t="str">
        <f>IF(D49="","",取りまとめシート!$B$5)</f>
        <v/>
      </c>
      <c r="D49" s="15"/>
      <c r="E49" s="16"/>
      <c r="F49" s="17"/>
      <c r="G49" s="18"/>
      <c r="H49" s="3"/>
      <c r="I49" s="1" t="str">
        <f t="shared" si="2"/>
        <v/>
      </c>
      <c r="J49" s="1" t="str">
        <f t="shared" si="3"/>
        <v/>
      </c>
    </row>
    <row r="50" spans="1:10" ht="20.100000000000001" customHeight="1" x14ac:dyDescent="0.1">
      <c r="A50" s="6">
        <v>46</v>
      </c>
      <c r="B50" s="13"/>
      <c r="C50" s="14" t="str">
        <f>IF(D50="","",取りまとめシート!$B$5)</f>
        <v/>
      </c>
      <c r="D50" s="15"/>
      <c r="E50" s="16"/>
      <c r="F50" s="17"/>
      <c r="G50" s="18"/>
      <c r="H50" s="3"/>
      <c r="I50" s="1" t="str">
        <f t="shared" si="2"/>
        <v/>
      </c>
      <c r="J50" s="1" t="str">
        <f t="shared" si="3"/>
        <v/>
      </c>
    </row>
    <row r="51" spans="1:10" ht="20.100000000000001" customHeight="1" x14ac:dyDescent="0.1">
      <c r="A51" s="6">
        <v>47</v>
      </c>
      <c r="B51" s="13"/>
      <c r="C51" s="14" t="str">
        <f>IF(D51="","",取りまとめシート!$B$5)</f>
        <v/>
      </c>
      <c r="D51" s="15"/>
      <c r="E51" s="16"/>
      <c r="F51" s="17"/>
      <c r="G51" s="18"/>
      <c r="H51" s="3"/>
      <c r="I51" s="1" t="str">
        <f t="shared" si="2"/>
        <v/>
      </c>
      <c r="J51" s="1" t="str">
        <f t="shared" si="3"/>
        <v/>
      </c>
    </row>
    <row r="52" spans="1:10" ht="20.100000000000001" customHeight="1" x14ac:dyDescent="0.1">
      <c r="A52" s="6">
        <v>48</v>
      </c>
      <c r="B52" s="13"/>
      <c r="C52" s="14" t="str">
        <f>IF(D52="","",取りまとめシート!$B$5)</f>
        <v/>
      </c>
      <c r="D52" s="15"/>
      <c r="E52" s="16"/>
      <c r="F52" s="17"/>
      <c r="G52" s="18"/>
      <c r="H52" s="3"/>
      <c r="I52" s="1" t="str">
        <f t="shared" si="2"/>
        <v/>
      </c>
      <c r="J52" s="1" t="str">
        <f t="shared" si="3"/>
        <v/>
      </c>
    </row>
    <row r="53" spans="1:10" ht="20.100000000000001" customHeight="1" x14ac:dyDescent="0.1">
      <c r="A53" s="6">
        <v>49</v>
      </c>
      <c r="B53" s="13"/>
      <c r="C53" s="14" t="str">
        <f>IF(D53="","",取りまとめシート!$B$5)</f>
        <v/>
      </c>
      <c r="D53" s="15"/>
      <c r="E53" s="16"/>
      <c r="F53" s="17"/>
      <c r="G53" s="18"/>
      <c r="I53" s="1" t="str">
        <f t="shared" si="2"/>
        <v/>
      </c>
      <c r="J53" s="1" t="str">
        <f t="shared" si="3"/>
        <v/>
      </c>
    </row>
    <row r="54" spans="1:10" ht="20.100000000000001" customHeight="1" x14ac:dyDescent="0.1">
      <c r="A54" s="6">
        <v>50</v>
      </c>
      <c r="B54" s="13"/>
      <c r="C54" s="14" t="str">
        <f>IF(D54="","",取りまとめシート!$B$5)</f>
        <v/>
      </c>
      <c r="D54" s="15"/>
      <c r="E54" s="19"/>
      <c r="F54" s="20"/>
      <c r="G54" s="21"/>
      <c r="I54" s="1" t="str">
        <f t="shared" si="2"/>
        <v/>
      </c>
      <c r="J54" s="1" t="str">
        <f t="shared" si="3"/>
        <v/>
      </c>
    </row>
    <row r="55" spans="1:10" ht="20.100000000000001" customHeight="1" x14ac:dyDescent="0.1">
      <c r="A55" s="6">
        <v>51</v>
      </c>
      <c r="B55" s="13"/>
      <c r="C55" s="14" t="str">
        <f>IF(D55="","",取りまとめシート!$B$5)</f>
        <v/>
      </c>
      <c r="D55" s="15"/>
      <c r="E55" s="19"/>
      <c r="F55" s="20"/>
      <c r="G55" s="21"/>
      <c r="I55" s="1" t="str">
        <f t="shared" si="2"/>
        <v/>
      </c>
      <c r="J55" s="1" t="str">
        <f t="shared" si="3"/>
        <v/>
      </c>
    </row>
    <row r="56" spans="1:10" ht="20.100000000000001" customHeight="1" x14ac:dyDescent="0.1">
      <c r="A56" s="6">
        <v>52</v>
      </c>
      <c r="B56" s="13"/>
      <c r="C56" s="14" t="str">
        <f>IF(D56="","",取りまとめシート!$B$5)</f>
        <v/>
      </c>
      <c r="D56" s="15"/>
      <c r="E56" s="19"/>
      <c r="F56" s="20"/>
      <c r="G56" s="21"/>
      <c r="I56" s="1" t="str">
        <f t="shared" si="2"/>
        <v/>
      </c>
      <c r="J56" s="1" t="str">
        <f t="shared" si="3"/>
        <v/>
      </c>
    </row>
    <row r="57" spans="1:10" ht="20.100000000000001" customHeight="1" x14ac:dyDescent="0.1">
      <c r="A57" s="6">
        <v>53</v>
      </c>
      <c r="B57" s="13"/>
      <c r="C57" s="14" t="str">
        <f>IF(D57="","",取りまとめシート!$B$5)</f>
        <v/>
      </c>
      <c r="D57" s="15"/>
      <c r="E57" s="19"/>
      <c r="F57" s="20"/>
      <c r="G57" s="21"/>
      <c r="I57" s="1" t="str">
        <f t="shared" si="2"/>
        <v/>
      </c>
      <c r="J57" s="1" t="str">
        <f t="shared" si="3"/>
        <v/>
      </c>
    </row>
    <row r="58" spans="1:10" ht="20.100000000000001" customHeight="1" x14ac:dyDescent="0.1">
      <c r="A58" s="6">
        <v>54</v>
      </c>
      <c r="B58" s="13"/>
      <c r="C58" s="14" t="str">
        <f>IF(D58="","",取りまとめシート!$B$5)</f>
        <v/>
      </c>
      <c r="D58" s="15"/>
      <c r="E58" s="19"/>
      <c r="F58" s="20"/>
      <c r="G58" s="21"/>
      <c r="I58" s="1" t="str">
        <f t="shared" si="2"/>
        <v/>
      </c>
      <c r="J58" s="1" t="str">
        <f t="shared" si="3"/>
        <v/>
      </c>
    </row>
    <row r="59" spans="1:10" ht="20.100000000000001" customHeight="1" x14ac:dyDescent="0.1">
      <c r="A59" s="6">
        <v>55</v>
      </c>
      <c r="B59" s="13"/>
      <c r="C59" s="14" t="str">
        <f>IF(D59="","",取りまとめシート!$B$5)</f>
        <v/>
      </c>
      <c r="D59" s="15"/>
      <c r="E59" s="19"/>
      <c r="F59" s="20"/>
      <c r="G59" s="21"/>
      <c r="I59" s="1" t="str">
        <f t="shared" si="2"/>
        <v/>
      </c>
      <c r="J59" s="1" t="str">
        <f t="shared" si="3"/>
        <v/>
      </c>
    </row>
    <row r="60" spans="1:10" ht="20.100000000000001" customHeight="1" x14ac:dyDescent="0.1">
      <c r="A60" s="6">
        <v>56</v>
      </c>
      <c r="B60" s="13"/>
      <c r="C60" s="14" t="str">
        <f>IF(D60="","",取りまとめシート!$B$5)</f>
        <v/>
      </c>
      <c r="D60" s="15"/>
      <c r="E60" s="19"/>
      <c r="F60" s="20"/>
      <c r="G60" s="21"/>
      <c r="I60" s="1" t="str">
        <f t="shared" si="2"/>
        <v/>
      </c>
      <c r="J60" s="1" t="str">
        <f t="shared" si="3"/>
        <v/>
      </c>
    </row>
    <row r="61" spans="1:10" ht="20.100000000000001" customHeight="1" x14ac:dyDescent="0.1">
      <c r="A61" s="6">
        <v>57</v>
      </c>
      <c r="B61" s="13"/>
      <c r="C61" s="14" t="str">
        <f>IF(D61="","",取りまとめシート!$B$5)</f>
        <v/>
      </c>
      <c r="D61" s="15"/>
      <c r="E61" s="19"/>
      <c r="F61" s="20"/>
      <c r="G61" s="21"/>
      <c r="I61" s="1" t="str">
        <f t="shared" si="2"/>
        <v/>
      </c>
      <c r="J61" s="1" t="str">
        <f t="shared" si="3"/>
        <v/>
      </c>
    </row>
    <row r="62" spans="1:10" ht="20.100000000000001" customHeight="1" x14ac:dyDescent="0.1">
      <c r="A62" s="6">
        <v>58</v>
      </c>
      <c r="B62" s="13"/>
      <c r="C62" s="14" t="str">
        <f>IF(D62="","",取りまとめシート!$B$5)</f>
        <v/>
      </c>
      <c r="D62" s="15"/>
      <c r="E62" s="19"/>
      <c r="F62" s="20"/>
      <c r="G62" s="21"/>
      <c r="I62" s="1" t="str">
        <f t="shared" si="2"/>
        <v/>
      </c>
      <c r="J62" s="1" t="str">
        <f t="shared" si="3"/>
        <v/>
      </c>
    </row>
    <row r="63" spans="1:10" ht="20.100000000000001" customHeight="1" x14ac:dyDescent="0.1">
      <c r="A63" s="6">
        <v>59</v>
      </c>
      <c r="B63" s="13"/>
      <c r="C63" s="14" t="str">
        <f>IF(D63="","",取りまとめシート!$B$5)</f>
        <v/>
      </c>
      <c r="D63" s="15"/>
      <c r="E63" s="19"/>
      <c r="F63" s="20"/>
      <c r="G63" s="21"/>
      <c r="I63" s="1" t="str">
        <f t="shared" si="2"/>
        <v/>
      </c>
      <c r="J63" s="1" t="str">
        <f t="shared" si="3"/>
        <v/>
      </c>
    </row>
    <row r="64" spans="1:10" ht="20.100000000000001" customHeight="1" x14ac:dyDescent="0.1">
      <c r="A64" s="6">
        <v>60</v>
      </c>
      <c r="B64" s="13"/>
      <c r="C64" s="14" t="str">
        <f>IF(D64="","",取りまとめシート!$B$5)</f>
        <v/>
      </c>
      <c r="D64" s="15"/>
      <c r="E64" s="19"/>
      <c r="F64" s="20"/>
      <c r="G64" s="21"/>
      <c r="I64" s="1" t="str">
        <f t="shared" si="2"/>
        <v/>
      </c>
      <c r="J64" s="1" t="str">
        <f t="shared" si="3"/>
        <v/>
      </c>
    </row>
    <row r="65" spans="1:10" ht="20.100000000000001" customHeight="1" x14ac:dyDescent="0.1">
      <c r="A65" s="6">
        <v>61</v>
      </c>
      <c r="B65" s="13"/>
      <c r="C65" s="14" t="str">
        <f>IF(D65="","",取りまとめシート!$B$5)</f>
        <v/>
      </c>
      <c r="D65" s="15"/>
      <c r="E65" s="19"/>
      <c r="F65" s="20"/>
      <c r="G65" s="21"/>
      <c r="I65" s="1" t="str">
        <f t="shared" si="2"/>
        <v/>
      </c>
      <c r="J65" s="1" t="str">
        <f t="shared" si="3"/>
        <v/>
      </c>
    </row>
    <row r="66" spans="1:10" ht="20.100000000000001" customHeight="1" x14ac:dyDescent="0.1">
      <c r="A66" s="6">
        <v>62</v>
      </c>
      <c r="B66" s="13"/>
      <c r="C66" s="14" t="str">
        <f>IF(D66="","",取りまとめシート!$B$5)</f>
        <v/>
      </c>
      <c r="D66" s="15"/>
      <c r="E66" s="19"/>
      <c r="F66" s="20"/>
      <c r="G66" s="21"/>
      <c r="I66" s="1" t="str">
        <f t="shared" si="2"/>
        <v/>
      </c>
      <c r="J66" s="1" t="str">
        <f t="shared" si="3"/>
        <v/>
      </c>
    </row>
    <row r="67" spans="1:10" ht="20.100000000000001" customHeight="1" x14ac:dyDescent="0.1">
      <c r="A67" s="6">
        <v>63</v>
      </c>
      <c r="B67" s="13"/>
      <c r="C67" s="14" t="str">
        <f>IF(D67="","",取りまとめシート!$B$5)</f>
        <v/>
      </c>
      <c r="D67" s="15"/>
      <c r="E67" s="19"/>
      <c r="F67" s="20"/>
      <c r="G67" s="21"/>
      <c r="I67" s="1" t="str">
        <f t="shared" si="2"/>
        <v/>
      </c>
      <c r="J67" s="1" t="str">
        <f t="shared" si="3"/>
        <v/>
      </c>
    </row>
    <row r="68" spans="1:10" ht="20.100000000000001" customHeight="1" x14ac:dyDescent="0.1">
      <c r="A68" s="6">
        <v>64</v>
      </c>
      <c r="B68" s="13"/>
      <c r="C68" s="14" t="str">
        <f>IF(D68="","",取りまとめシート!$B$5)</f>
        <v/>
      </c>
      <c r="D68" s="15"/>
      <c r="E68" s="19"/>
      <c r="F68" s="20"/>
      <c r="G68" s="21"/>
      <c r="I68" s="1" t="str">
        <f t="shared" si="2"/>
        <v/>
      </c>
      <c r="J68" s="1" t="str">
        <f t="shared" si="3"/>
        <v/>
      </c>
    </row>
    <row r="69" spans="1:10" ht="20.100000000000001" customHeight="1" x14ac:dyDescent="0.1">
      <c r="A69" s="6">
        <v>65</v>
      </c>
      <c r="B69" s="13"/>
      <c r="C69" s="14" t="str">
        <f>IF(D69="","",取りまとめシート!$B$5)</f>
        <v/>
      </c>
      <c r="D69" s="15"/>
      <c r="E69" s="19"/>
      <c r="F69" s="20"/>
      <c r="G69" s="21"/>
      <c r="I69" s="1" t="str">
        <f t="shared" ref="I69:I104" si="4">IF(F69="〇",VLOOKUP($B69,$L$5:$M$13,2,0),"")</f>
        <v/>
      </c>
      <c r="J69" s="1" t="str">
        <f t="shared" ref="J69:J104" si="5">IF(G69="〇",VLOOKUP($B69,$L$5:$M$13,2,0),"")</f>
        <v/>
      </c>
    </row>
    <row r="70" spans="1:10" ht="20.100000000000001" customHeight="1" x14ac:dyDescent="0.1">
      <c r="A70" s="6">
        <v>66</v>
      </c>
      <c r="B70" s="13"/>
      <c r="C70" s="14" t="str">
        <f>IF(D70="","",取りまとめシート!$B$5)</f>
        <v/>
      </c>
      <c r="D70" s="15"/>
      <c r="E70" s="19"/>
      <c r="F70" s="20"/>
      <c r="G70" s="21"/>
      <c r="I70" s="1" t="str">
        <f t="shared" si="4"/>
        <v/>
      </c>
      <c r="J70" s="1" t="str">
        <f t="shared" si="5"/>
        <v/>
      </c>
    </row>
    <row r="71" spans="1:10" ht="20.100000000000001" customHeight="1" x14ac:dyDescent="0.1">
      <c r="A71" s="6">
        <v>67</v>
      </c>
      <c r="B71" s="13"/>
      <c r="C71" s="14" t="str">
        <f>IF(D71="","",取りまとめシート!$B$5)</f>
        <v/>
      </c>
      <c r="D71" s="15"/>
      <c r="E71" s="19"/>
      <c r="F71" s="20"/>
      <c r="G71" s="21"/>
      <c r="I71" s="1" t="str">
        <f t="shared" si="4"/>
        <v/>
      </c>
      <c r="J71" s="1" t="str">
        <f t="shared" si="5"/>
        <v/>
      </c>
    </row>
    <row r="72" spans="1:10" ht="20.100000000000001" customHeight="1" x14ac:dyDescent="0.1">
      <c r="A72" s="6">
        <v>68</v>
      </c>
      <c r="B72" s="13"/>
      <c r="C72" s="14" t="str">
        <f>IF(D72="","",取りまとめシート!$B$5)</f>
        <v/>
      </c>
      <c r="D72" s="15"/>
      <c r="E72" s="19"/>
      <c r="F72" s="20"/>
      <c r="G72" s="21"/>
      <c r="I72" s="1" t="str">
        <f t="shared" si="4"/>
        <v/>
      </c>
      <c r="J72" s="1" t="str">
        <f t="shared" si="5"/>
        <v/>
      </c>
    </row>
    <row r="73" spans="1:10" ht="20.100000000000001" customHeight="1" x14ac:dyDescent="0.1">
      <c r="A73" s="6">
        <v>69</v>
      </c>
      <c r="B73" s="13"/>
      <c r="C73" s="14" t="str">
        <f>IF(D73="","",取りまとめシート!$B$5)</f>
        <v/>
      </c>
      <c r="D73" s="15"/>
      <c r="E73" s="19"/>
      <c r="F73" s="20"/>
      <c r="G73" s="21"/>
      <c r="I73" s="1" t="str">
        <f t="shared" si="4"/>
        <v/>
      </c>
      <c r="J73" s="1" t="str">
        <f t="shared" si="5"/>
        <v/>
      </c>
    </row>
    <row r="74" spans="1:10" ht="20.100000000000001" customHeight="1" x14ac:dyDescent="0.1">
      <c r="A74" s="6">
        <v>70</v>
      </c>
      <c r="B74" s="13"/>
      <c r="C74" s="14" t="str">
        <f>IF(D74="","",取りまとめシート!$B$5)</f>
        <v/>
      </c>
      <c r="D74" s="15"/>
      <c r="E74" s="19"/>
      <c r="F74" s="20"/>
      <c r="G74" s="21"/>
      <c r="I74" s="1" t="str">
        <f t="shared" si="4"/>
        <v/>
      </c>
      <c r="J74" s="1" t="str">
        <f t="shared" si="5"/>
        <v/>
      </c>
    </row>
    <row r="75" spans="1:10" ht="20.100000000000001" customHeight="1" x14ac:dyDescent="0.1">
      <c r="A75" s="6">
        <v>71</v>
      </c>
      <c r="B75" s="13"/>
      <c r="C75" s="14" t="str">
        <f>IF(D75="","",取りまとめシート!$B$5)</f>
        <v/>
      </c>
      <c r="D75" s="15"/>
      <c r="E75" s="19"/>
      <c r="F75" s="20"/>
      <c r="G75" s="21"/>
      <c r="I75" s="1" t="str">
        <f t="shared" si="4"/>
        <v/>
      </c>
      <c r="J75" s="1" t="str">
        <f t="shared" si="5"/>
        <v/>
      </c>
    </row>
    <row r="76" spans="1:10" ht="20.100000000000001" customHeight="1" x14ac:dyDescent="0.1">
      <c r="A76" s="6">
        <v>72</v>
      </c>
      <c r="B76" s="13"/>
      <c r="C76" s="14" t="str">
        <f>IF(D76="","",取りまとめシート!$B$5)</f>
        <v/>
      </c>
      <c r="D76" s="15"/>
      <c r="E76" s="19"/>
      <c r="F76" s="20"/>
      <c r="G76" s="21"/>
      <c r="I76" s="1" t="str">
        <f t="shared" si="4"/>
        <v/>
      </c>
      <c r="J76" s="1" t="str">
        <f t="shared" si="5"/>
        <v/>
      </c>
    </row>
    <row r="77" spans="1:10" ht="20.100000000000001" customHeight="1" x14ac:dyDescent="0.1">
      <c r="A77" s="6">
        <v>73</v>
      </c>
      <c r="B77" s="13"/>
      <c r="C77" s="14" t="str">
        <f>IF(D77="","",取りまとめシート!$B$5)</f>
        <v/>
      </c>
      <c r="D77" s="15"/>
      <c r="E77" s="19"/>
      <c r="F77" s="20"/>
      <c r="G77" s="21"/>
      <c r="I77" s="1" t="str">
        <f t="shared" si="4"/>
        <v/>
      </c>
      <c r="J77" s="1" t="str">
        <f t="shared" si="5"/>
        <v/>
      </c>
    </row>
    <row r="78" spans="1:10" ht="20.100000000000001" customHeight="1" x14ac:dyDescent="0.1">
      <c r="A78" s="6">
        <v>74</v>
      </c>
      <c r="B78" s="13"/>
      <c r="C78" s="14" t="str">
        <f>IF(D78="","",取りまとめシート!$B$5)</f>
        <v/>
      </c>
      <c r="D78" s="15"/>
      <c r="E78" s="19"/>
      <c r="F78" s="20"/>
      <c r="G78" s="21"/>
      <c r="I78" s="1" t="str">
        <f t="shared" si="4"/>
        <v/>
      </c>
      <c r="J78" s="1" t="str">
        <f t="shared" si="5"/>
        <v/>
      </c>
    </row>
    <row r="79" spans="1:10" ht="20.100000000000001" customHeight="1" x14ac:dyDescent="0.1">
      <c r="A79" s="6">
        <v>75</v>
      </c>
      <c r="B79" s="13"/>
      <c r="C79" s="14" t="str">
        <f>IF(D79="","",取りまとめシート!$B$5)</f>
        <v/>
      </c>
      <c r="D79" s="15"/>
      <c r="E79" s="19"/>
      <c r="F79" s="20"/>
      <c r="G79" s="21"/>
      <c r="I79" s="1" t="str">
        <f t="shared" si="4"/>
        <v/>
      </c>
      <c r="J79" s="1" t="str">
        <f t="shared" si="5"/>
        <v/>
      </c>
    </row>
    <row r="80" spans="1:10" ht="20.100000000000001" customHeight="1" x14ac:dyDescent="0.1">
      <c r="A80" s="6">
        <v>76</v>
      </c>
      <c r="B80" s="13"/>
      <c r="C80" s="14" t="str">
        <f>IF(D80="","",取りまとめシート!$B$5)</f>
        <v/>
      </c>
      <c r="D80" s="15"/>
      <c r="E80" s="19"/>
      <c r="F80" s="20"/>
      <c r="G80" s="21"/>
      <c r="I80" s="1" t="str">
        <f t="shared" si="4"/>
        <v/>
      </c>
      <c r="J80" s="1" t="str">
        <f t="shared" si="5"/>
        <v/>
      </c>
    </row>
    <row r="81" spans="1:10" ht="20.100000000000001" customHeight="1" x14ac:dyDescent="0.1">
      <c r="A81" s="6">
        <v>77</v>
      </c>
      <c r="B81" s="13"/>
      <c r="C81" s="14" t="str">
        <f>IF(D81="","",取りまとめシート!$B$5)</f>
        <v/>
      </c>
      <c r="D81" s="15"/>
      <c r="E81" s="19"/>
      <c r="F81" s="20"/>
      <c r="G81" s="21"/>
      <c r="I81" s="1" t="str">
        <f t="shared" si="4"/>
        <v/>
      </c>
      <c r="J81" s="1" t="str">
        <f t="shared" si="5"/>
        <v/>
      </c>
    </row>
    <row r="82" spans="1:10" ht="20.100000000000001" customHeight="1" x14ac:dyDescent="0.1">
      <c r="A82" s="6">
        <v>78</v>
      </c>
      <c r="B82" s="13"/>
      <c r="C82" s="14" t="str">
        <f>IF(D82="","",取りまとめシート!$B$5)</f>
        <v/>
      </c>
      <c r="D82" s="15"/>
      <c r="E82" s="19"/>
      <c r="F82" s="20"/>
      <c r="G82" s="21"/>
      <c r="I82" s="1" t="str">
        <f t="shared" si="4"/>
        <v/>
      </c>
      <c r="J82" s="1" t="str">
        <f t="shared" si="5"/>
        <v/>
      </c>
    </row>
    <row r="83" spans="1:10" ht="20.100000000000001" customHeight="1" x14ac:dyDescent="0.1">
      <c r="A83" s="6">
        <v>79</v>
      </c>
      <c r="B83" s="13"/>
      <c r="C83" s="14" t="str">
        <f>IF(D83="","",取りまとめシート!$B$5)</f>
        <v/>
      </c>
      <c r="D83" s="15"/>
      <c r="E83" s="19"/>
      <c r="F83" s="20"/>
      <c r="G83" s="21"/>
      <c r="I83" s="1" t="str">
        <f t="shared" si="4"/>
        <v/>
      </c>
      <c r="J83" s="1" t="str">
        <f t="shared" si="5"/>
        <v/>
      </c>
    </row>
    <row r="84" spans="1:10" ht="20.100000000000001" customHeight="1" x14ac:dyDescent="0.1">
      <c r="A84" s="6">
        <v>80</v>
      </c>
      <c r="B84" s="13"/>
      <c r="C84" s="14" t="str">
        <f>IF(D84="","",取りまとめシート!$B$5)</f>
        <v/>
      </c>
      <c r="D84" s="15"/>
      <c r="E84" s="19"/>
      <c r="F84" s="20"/>
      <c r="G84" s="21"/>
      <c r="I84" s="1" t="str">
        <f t="shared" si="4"/>
        <v/>
      </c>
      <c r="J84" s="1" t="str">
        <f t="shared" si="5"/>
        <v/>
      </c>
    </row>
    <row r="85" spans="1:10" ht="20.100000000000001" customHeight="1" x14ac:dyDescent="0.1">
      <c r="A85" s="6">
        <v>81</v>
      </c>
      <c r="B85" s="13"/>
      <c r="C85" s="14" t="str">
        <f>IF(D85="","",取りまとめシート!$B$5)</f>
        <v/>
      </c>
      <c r="D85" s="15"/>
      <c r="E85" s="19"/>
      <c r="F85" s="20"/>
      <c r="G85" s="21"/>
      <c r="I85" s="1" t="str">
        <f t="shared" si="4"/>
        <v/>
      </c>
      <c r="J85" s="1" t="str">
        <f t="shared" si="5"/>
        <v/>
      </c>
    </row>
    <row r="86" spans="1:10" ht="20.100000000000001" customHeight="1" x14ac:dyDescent="0.1">
      <c r="A86" s="6">
        <v>82</v>
      </c>
      <c r="B86" s="13"/>
      <c r="C86" s="14" t="str">
        <f>IF(D86="","",取りまとめシート!$B$5)</f>
        <v/>
      </c>
      <c r="D86" s="15"/>
      <c r="E86" s="19"/>
      <c r="F86" s="20"/>
      <c r="G86" s="21"/>
      <c r="I86" s="1" t="str">
        <f t="shared" si="4"/>
        <v/>
      </c>
      <c r="J86" s="1" t="str">
        <f t="shared" si="5"/>
        <v/>
      </c>
    </row>
    <row r="87" spans="1:10" ht="20.100000000000001" customHeight="1" x14ac:dyDescent="0.1">
      <c r="A87" s="6">
        <v>83</v>
      </c>
      <c r="B87" s="13"/>
      <c r="C87" s="14" t="str">
        <f>IF(D87="","",取りまとめシート!$B$5)</f>
        <v/>
      </c>
      <c r="D87" s="15"/>
      <c r="E87" s="19"/>
      <c r="F87" s="20"/>
      <c r="G87" s="21"/>
      <c r="I87" s="1" t="str">
        <f t="shared" si="4"/>
        <v/>
      </c>
      <c r="J87" s="1" t="str">
        <f t="shared" si="5"/>
        <v/>
      </c>
    </row>
    <row r="88" spans="1:10" ht="20.100000000000001" customHeight="1" x14ac:dyDescent="0.1">
      <c r="A88" s="6">
        <v>84</v>
      </c>
      <c r="B88" s="13"/>
      <c r="C88" s="14" t="str">
        <f>IF(D88="","",取りまとめシート!$B$5)</f>
        <v/>
      </c>
      <c r="D88" s="15"/>
      <c r="E88" s="19"/>
      <c r="F88" s="20"/>
      <c r="G88" s="21"/>
      <c r="I88" s="1" t="str">
        <f t="shared" si="4"/>
        <v/>
      </c>
      <c r="J88" s="1" t="str">
        <f t="shared" si="5"/>
        <v/>
      </c>
    </row>
    <row r="89" spans="1:10" ht="20.100000000000001" customHeight="1" x14ac:dyDescent="0.1">
      <c r="A89" s="6">
        <v>85</v>
      </c>
      <c r="B89" s="13"/>
      <c r="C89" s="14" t="str">
        <f>IF(D89="","",取りまとめシート!$B$5)</f>
        <v/>
      </c>
      <c r="D89" s="15"/>
      <c r="E89" s="19"/>
      <c r="F89" s="20"/>
      <c r="G89" s="21"/>
      <c r="I89" s="1" t="str">
        <f t="shared" si="4"/>
        <v/>
      </c>
      <c r="J89" s="1" t="str">
        <f t="shared" si="5"/>
        <v/>
      </c>
    </row>
    <row r="90" spans="1:10" ht="20.100000000000001" customHeight="1" x14ac:dyDescent="0.1">
      <c r="A90" s="6">
        <v>86</v>
      </c>
      <c r="B90" s="13"/>
      <c r="C90" s="14" t="str">
        <f>IF(D90="","",取りまとめシート!$B$5)</f>
        <v/>
      </c>
      <c r="D90" s="15"/>
      <c r="E90" s="19"/>
      <c r="F90" s="20"/>
      <c r="G90" s="21"/>
      <c r="I90" s="1" t="str">
        <f t="shared" si="4"/>
        <v/>
      </c>
      <c r="J90" s="1" t="str">
        <f t="shared" si="5"/>
        <v/>
      </c>
    </row>
    <row r="91" spans="1:10" ht="20.100000000000001" customHeight="1" x14ac:dyDescent="0.1">
      <c r="A91" s="6">
        <v>87</v>
      </c>
      <c r="B91" s="13"/>
      <c r="C91" s="14" t="str">
        <f>IF(D91="","",取りまとめシート!$B$5)</f>
        <v/>
      </c>
      <c r="D91" s="15"/>
      <c r="E91" s="19"/>
      <c r="F91" s="20"/>
      <c r="G91" s="21"/>
      <c r="I91" s="1" t="str">
        <f t="shared" si="4"/>
        <v/>
      </c>
      <c r="J91" s="1" t="str">
        <f t="shared" si="5"/>
        <v/>
      </c>
    </row>
    <row r="92" spans="1:10" ht="20.100000000000001" customHeight="1" x14ac:dyDescent="0.1">
      <c r="A92" s="6">
        <v>88</v>
      </c>
      <c r="B92" s="13"/>
      <c r="C92" s="14" t="str">
        <f>IF(D92="","",取りまとめシート!$B$5)</f>
        <v/>
      </c>
      <c r="D92" s="15"/>
      <c r="E92" s="19"/>
      <c r="F92" s="20"/>
      <c r="G92" s="21"/>
      <c r="I92" s="1" t="str">
        <f t="shared" si="4"/>
        <v/>
      </c>
      <c r="J92" s="1" t="str">
        <f t="shared" si="5"/>
        <v/>
      </c>
    </row>
    <row r="93" spans="1:10" ht="20.100000000000001" customHeight="1" x14ac:dyDescent="0.1">
      <c r="A93" s="6">
        <v>89</v>
      </c>
      <c r="B93" s="13"/>
      <c r="C93" s="14" t="str">
        <f>IF(D93="","",取りまとめシート!$B$5)</f>
        <v/>
      </c>
      <c r="D93" s="15"/>
      <c r="E93" s="19"/>
      <c r="F93" s="20"/>
      <c r="G93" s="21"/>
      <c r="I93" s="1" t="str">
        <f t="shared" si="4"/>
        <v/>
      </c>
      <c r="J93" s="1" t="str">
        <f t="shared" si="5"/>
        <v/>
      </c>
    </row>
    <row r="94" spans="1:10" ht="20.100000000000001" customHeight="1" x14ac:dyDescent="0.1">
      <c r="A94" s="6">
        <v>90</v>
      </c>
      <c r="B94" s="13"/>
      <c r="C94" s="14" t="str">
        <f>IF(D94="","",取りまとめシート!$B$5)</f>
        <v/>
      </c>
      <c r="D94" s="15"/>
      <c r="E94" s="19"/>
      <c r="F94" s="20"/>
      <c r="G94" s="21"/>
      <c r="I94" s="1" t="str">
        <f t="shared" si="4"/>
        <v/>
      </c>
      <c r="J94" s="1" t="str">
        <f t="shared" si="5"/>
        <v/>
      </c>
    </row>
    <row r="95" spans="1:10" ht="20.100000000000001" customHeight="1" x14ac:dyDescent="0.1">
      <c r="A95" s="6">
        <v>91</v>
      </c>
      <c r="B95" s="13"/>
      <c r="C95" s="14" t="str">
        <f>IF(D95="","",取りまとめシート!$B$5)</f>
        <v/>
      </c>
      <c r="D95" s="15"/>
      <c r="E95" s="19"/>
      <c r="F95" s="20"/>
      <c r="G95" s="21"/>
      <c r="I95" s="1" t="str">
        <f t="shared" si="4"/>
        <v/>
      </c>
      <c r="J95" s="1" t="str">
        <f t="shared" si="5"/>
        <v/>
      </c>
    </row>
    <row r="96" spans="1:10" ht="20.100000000000001" customHeight="1" x14ac:dyDescent="0.1">
      <c r="A96" s="6">
        <v>92</v>
      </c>
      <c r="B96" s="13"/>
      <c r="C96" s="14" t="str">
        <f>IF(D96="","",取りまとめシート!$B$5)</f>
        <v/>
      </c>
      <c r="D96" s="15"/>
      <c r="E96" s="19"/>
      <c r="F96" s="20"/>
      <c r="G96" s="21"/>
      <c r="I96" s="1" t="str">
        <f t="shared" si="4"/>
        <v/>
      </c>
      <c r="J96" s="1" t="str">
        <f t="shared" si="5"/>
        <v/>
      </c>
    </row>
    <row r="97" spans="1:10" ht="20.100000000000001" customHeight="1" x14ac:dyDescent="0.1">
      <c r="A97" s="6">
        <v>93</v>
      </c>
      <c r="B97" s="13"/>
      <c r="C97" s="14" t="str">
        <f>IF(D97="","",取りまとめシート!$B$5)</f>
        <v/>
      </c>
      <c r="D97" s="15"/>
      <c r="E97" s="19"/>
      <c r="F97" s="20"/>
      <c r="G97" s="21"/>
      <c r="I97" s="1" t="str">
        <f t="shared" si="4"/>
        <v/>
      </c>
      <c r="J97" s="1" t="str">
        <f t="shared" si="5"/>
        <v/>
      </c>
    </row>
    <row r="98" spans="1:10" ht="20.100000000000001" customHeight="1" x14ac:dyDescent="0.1">
      <c r="A98" s="6">
        <v>94</v>
      </c>
      <c r="B98" s="13"/>
      <c r="C98" s="14" t="str">
        <f>IF(D98="","",取りまとめシート!$B$5)</f>
        <v/>
      </c>
      <c r="D98" s="15"/>
      <c r="E98" s="19"/>
      <c r="F98" s="20"/>
      <c r="G98" s="21"/>
      <c r="I98" s="1" t="str">
        <f t="shared" si="4"/>
        <v/>
      </c>
      <c r="J98" s="1" t="str">
        <f t="shared" si="5"/>
        <v/>
      </c>
    </row>
    <row r="99" spans="1:10" ht="20.100000000000001" customHeight="1" x14ac:dyDescent="0.1">
      <c r="A99" s="6">
        <v>95</v>
      </c>
      <c r="B99" s="13"/>
      <c r="C99" s="14" t="str">
        <f>IF(D99="","",取りまとめシート!$B$5)</f>
        <v/>
      </c>
      <c r="D99" s="15"/>
      <c r="E99" s="19"/>
      <c r="F99" s="20"/>
      <c r="G99" s="21"/>
      <c r="I99" s="1" t="str">
        <f t="shared" si="4"/>
        <v/>
      </c>
      <c r="J99" s="1" t="str">
        <f t="shared" si="5"/>
        <v/>
      </c>
    </row>
    <row r="100" spans="1:10" ht="20.100000000000001" customHeight="1" x14ac:dyDescent="0.1">
      <c r="A100" s="6">
        <v>96</v>
      </c>
      <c r="B100" s="13"/>
      <c r="C100" s="14" t="str">
        <f>IF(D100="","",取りまとめシート!$B$5)</f>
        <v/>
      </c>
      <c r="D100" s="15"/>
      <c r="E100" s="19"/>
      <c r="F100" s="20"/>
      <c r="G100" s="21"/>
      <c r="I100" s="1" t="str">
        <f t="shared" si="4"/>
        <v/>
      </c>
      <c r="J100" s="1" t="str">
        <f t="shared" si="5"/>
        <v/>
      </c>
    </row>
    <row r="101" spans="1:10" ht="20.100000000000001" customHeight="1" x14ac:dyDescent="0.1">
      <c r="A101" s="6">
        <v>97</v>
      </c>
      <c r="B101" s="13"/>
      <c r="C101" s="14" t="str">
        <f>IF(D101="","",取りまとめシート!$B$5)</f>
        <v/>
      </c>
      <c r="D101" s="15"/>
      <c r="E101" s="19"/>
      <c r="F101" s="20"/>
      <c r="G101" s="21"/>
      <c r="I101" s="1" t="str">
        <f t="shared" si="4"/>
        <v/>
      </c>
      <c r="J101" s="1" t="str">
        <f t="shared" si="5"/>
        <v/>
      </c>
    </row>
    <row r="102" spans="1:10" ht="20.100000000000001" customHeight="1" x14ac:dyDescent="0.1">
      <c r="A102" s="6">
        <v>98</v>
      </c>
      <c r="B102" s="13"/>
      <c r="C102" s="14" t="str">
        <f>IF(D102="","",取りまとめシート!$B$5)</f>
        <v/>
      </c>
      <c r="D102" s="15"/>
      <c r="E102" s="19"/>
      <c r="F102" s="20"/>
      <c r="G102" s="21"/>
      <c r="I102" s="1" t="str">
        <f t="shared" si="4"/>
        <v/>
      </c>
      <c r="J102" s="1" t="str">
        <f t="shared" si="5"/>
        <v/>
      </c>
    </row>
    <row r="103" spans="1:10" ht="20.100000000000001" customHeight="1" x14ac:dyDescent="0.1">
      <c r="A103" s="6">
        <v>99</v>
      </c>
      <c r="B103" s="13"/>
      <c r="C103" s="14" t="str">
        <f>IF(D103="","",取りまとめシート!$B$5)</f>
        <v/>
      </c>
      <c r="D103" s="15"/>
      <c r="E103" s="19"/>
      <c r="F103" s="20"/>
      <c r="G103" s="21"/>
      <c r="I103" s="1" t="str">
        <f t="shared" si="4"/>
        <v/>
      </c>
      <c r="J103" s="1" t="str">
        <f t="shared" si="5"/>
        <v/>
      </c>
    </row>
    <row r="104" spans="1:10" ht="20.100000000000001" customHeight="1" x14ac:dyDescent="0.1">
      <c r="A104" s="35">
        <v>100</v>
      </c>
      <c r="B104" s="36"/>
      <c r="C104" s="37" t="str">
        <f>IF(D104="","",取りまとめシート!$B$5)</f>
        <v/>
      </c>
      <c r="D104" s="38"/>
      <c r="E104" s="39"/>
      <c r="F104" s="40"/>
      <c r="G104" s="41"/>
      <c r="I104" s="1" t="str">
        <f t="shared" si="4"/>
        <v/>
      </c>
      <c r="J104" s="1" t="str">
        <f t="shared" si="5"/>
        <v/>
      </c>
    </row>
    <row r="110" spans="1:10" ht="18" customHeight="1" x14ac:dyDescent="0.1">
      <c r="A110" s="2"/>
      <c r="B110" s="1"/>
      <c r="C110" s="1"/>
      <c r="I110" s="2"/>
      <c r="J110" s="2"/>
    </row>
    <row r="111" spans="1:10" ht="18" customHeight="1" x14ac:dyDescent="0.1">
      <c r="A111" s="2"/>
      <c r="B111" s="1"/>
      <c r="C111" s="1"/>
      <c r="I111" s="2"/>
      <c r="J111" s="2"/>
    </row>
    <row r="112" spans="1:10" ht="18" customHeight="1" x14ac:dyDescent="0.1">
      <c r="A112" s="2"/>
      <c r="B112" s="1"/>
      <c r="C112" s="1"/>
      <c r="I112" s="2"/>
      <c r="J112" s="2"/>
    </row>
    <row r="113" spans="1:10" ht="18" customHeight="1" x14ac:dyDescent="0.1">
      <c r="A113" s="2"/>
      <c r="B113" s="1"/>
      <c r="C113" s="1"/>
      <c r="I113" s="2"/>
      <c r="J113" s="2"/>
    </row>
    <row r="114" spans="1:10" ht="18" customHeight="1" x14ac:dyDescent="0.1">
      <c r="A114" s="2"/>
      <c r="B114" s="1"/>
      <c r="C114" s="1"/>
      <c r="I114" s="2"/>
      <c r="J114" s="2"/>
    </row>
    <row r="115" spans="1:10" ht="18" customHeight="1" x14ac:dyDescent="0.1">
      <c r="A115" s="2"/>
      <c r="B115" s="1"/>
      <c r="C115" s="1"/>
      <c r="I115" s="2"/>
      <c r="J115" s="2"/>
    </row>
  </sheetData>
  <sheetProtection sheet="1"/>
  <mergeCells count="9">
    <mergeCell ref="A1:O1"/>
    <mergeCell ref="A2:O2"/>
    <mergeCell ref="F3:G3"/>
    <mergeCell ref="M3:O3"/>
    <mergeCell ref="A3:A4"/>
    <mergeCell ref="B3:B4"/>
    <mergeCell ref="C3:C4"/>
    <mergeCell ref="D3:D4"/>
    <mergeCell ref="E3:E4"/>
  </mergeCells>
  <phoneticPr fontId="8"/>
  <dataValidations count="2">
    <dataValidation type="list" allowBlank="1" showInputMessage="1" showErrorMessage="1" sqref="B5:B104" xr:uid="{A99EF111-CEDE-4084-B8C4-5F41BCCABFCC}">
      <formula1>$L$4:$L$13</formula1>
    </dataValidation>
    <dataValidation type="list" allowBlank="1" showInputMessage="1" showErrorMessage="1" sqref="F5:G104" xr:uid="{3986B399-BDAD-4696-B833-8C445CC030C6}">
      <formula1>$K$6:$K$8</formula1>
    </dataValidation>
  </dataValidations>
  <pageMargins left="0.70866141732283472" right="0.51181102362204722" top="0.74803149606299213" bottom="0.74803149606299213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取りまとめシート</vt:lpstr>
      <vt:lpstr>男子申込(形・組手共通)</vt:lpstr>
      <vt:lpstr>女子申込(形・組手共通)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</cp:lastModifiedBy>
  <cp:lastPrinted>2026-03-23T05:05:05Z</cp:lastPrinted>
  <dcterms:created xsi:type="dcterms:W3CDTF">2013-02-20T23:09:19Z</dcterms:created>
  <dcterms:modified xsi:type="dcterms:W3CDTF">2026-05-10T00:50:44Z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6916EB0196384C39B01E99272A1B714F</vt:lpwstr>
  </property>
  <property fmtid="{D5CDD505-2E9C-101B-9397-08002B2CF9AE}" pid="3" name="KSOProductBuildVer">
    <vt:lpwstr>1041-11.2.0.10693</vt:lpwstr>
  </property>
</Properties>
</file>