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4f4eca5972b764cc/県連　段位部会　USB/審査会/令和7年/中期/"/>
    </mc:Choice>
  </mc:AlternateContent>
  <xr:revisionPtr revIDLastSave="341" documentId="13_ncr:1_{C0A1D453-0B1E-4740-9B98-8ECD2DCCFA19}" xr6:coauthVersionLast="47" xr6:coauthVersionMax="47" xr10:uidLastSave="{46DFA0D4-5A2D-4159-96CE-1C13C8A8B8AD}"/>
  <bookViews>
    <workbookView xWindow="-120" yWindow="-120" windowWidth="29040" windowHeight="15840" xr2:uid="{00000000-000D-0000-FFFF-FFFF00000000}"/>
  </bookViews>
  <sheets>
    <sheet name="取りまとめシート" sheetId="3" r:id="rId1"/>
    <sheet name="級位申込" sheetId="14" r:id="rId2"/>
    <sheet name="旧番号・新規登録者級位申込" sheetId="15" r:id="rId3"/>
    <sheet name="段位申込" sheetId="5" r:id="rId4"/>
    <sheet name="旧番号・新規登録者段位申込" sheetId="11" r:id="rId5"/>
    <sheet name="郵便番号データ" sheetId="13" r:id="rId6"/>
    <sheet name="設定" sheetId="10" r:id="rId7"/>
  </sheets>
  <definedNames>
    <definedName name="_xlnm.Print_Area" localSheetId="1">級位申込!$A$1:$K$26</definedName>
    <definedName name="_xlnm.Print_Area" localSheetId="2">旧番号・新規登録者級位申込!$A$1:$O$27</definedName>
    <definedName name="_xlnm.Print_Area" localSheetId="0">取りまとめシート!$A$1:$K$14</definedName>
    <definedName name="_xlnm.Print_Area" localSheetId="3">段位申込!$A$1:$N$25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5" l="1"/>
  <c r="H6" i="5"/>
  <c r="N6" i="5" s="1"/>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55"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7" i="5"/>
  <c r="N7" i="5" s="1"/>
  <c r="J57" i="15" l="1"/>
  <c r="H57" i="15"/>
  <c r="B57" i="15"/>
  <c r="J56" i="15"/>
  <c r="H56" i="15"/>
  <c r="B56" i="15"/>
  <c r="J55" i="15"/>
  <c r="H55" i="15"/>
  <c r="B55" i="15"/>
  <c r="J54" i="15"/>
  <c r="H54" i="15"/>
  <c r="B54" i="15"/>
  <c r="J53" i="15"/>
  <c r="H53" i="15"/>
  <c r="B53" i="15"/>
  <c r="J52" i="15"/>
  <c r="H52" i="15"/>
  <c r="B52" i="15"/>
  <c r="J51" i="15"/>
  <c r="H51" i="15"/>
  <c r="B51" i="15"/>
  <c r="J50" i="15"/>
  <c r="H50" i="15"/>
  <c r="B50" i="15"/>
  <c r="J49" i="15"/>
  <c r="H49" i="15"/>
  <c r="B49" i="15"/>
  <c r="J48" i="15"/>
  <c r="H48" i="15"/>
  <c r="B48" i="15"/>
  <c r="J47" i="15"/>
  <c r="H47" i="15"/>
  <c r="B47" i="15"/>
  <c r="J46" i="15"/>
  <c r="H46" i="15"/>
  <c r="B46" i="15"/>
  <c r="J45" i="15"/>
  <c r="H45" i="15"/>
  <c r="B45" i="15"/>
  <c r="J44" i="15"/>
  <c r="H44" i="15"/>
  <c r="B44" i="15"/>
  <c r="J43" i="15"/>
  <c r="H43" i="15"/>
  <c r="B43" i="15"/>
  <c r="J42" i="15"/>
  <c r="H42" i="15"/>
  <c r="B42" i="15"/>
  <c r="J41" i="15"/>
  <c r="H41" i="15"/>
  <c r="B41" i="15"/>
  <c r="J40" i="15"/>
  <c r="H40" i="15"/>
  <c r="B40" i="15"/>
  <c r="J39" i="15"/>
  <c r="H39" i="15"/>
  <c r="B39" i="15"/>
  <c r="J38" i="15"/>
  <c r="H38" i="15"/>
  <c r="B38" i="15"/>
  <c r="J37" i="15"/>
  <c r="H37" i="15"/>
  <c r="B37" i="15"/>
  <c r="J36" i="15"/>
  <c r="H36" i="15"/>
  <c r="B36" i="15"/>
  <c r="J35" i="15"/>
  <c r="H35" i="15"/>
  <c r="B35" i="15"/>
  <c r="J34" i="15"/>
  <c r="H34" i="15"/>
  <c r="B34" i="15"/>
  <c r="J33" i="15"/>
  <c r="H33" i="15"/>
  <c r="B33" i="15"/>
  <c r="J32" i="15"/>
  <c r="H32" i="15"/>
  <c r="B32" i="15"/>
  <c r="J31" i="15"/>
  <c r="H31" i="15"/>
  <c r="B31" i="15"/>
  <c r="J30" i="15"/>
  <c r="H30" i="15"/>
  <c r="B30" i="15"/>
  <c r="J29" i="15"/>
  <c r="H29" i="15"/>
  <c r="B29" i="15"/>
  <c r="J28" i="15"/>
  <c r="H28" i="15"/>
  <c r="B28" i="15"/>
  <c r="J27" i="15"/>
  <c r="H27" i="15"/>
  <c r="B27" i="15"/>
  <c r="J26" i="15"/>
  <c r="H26" i="15"/>
  <c r="B26" i="15"/>
  <c r="J25" i="15"/>
  <c r="H25" i="15"/>
  <c r="B25" i="15"/>
  <c r="J24" i="15"/>
  <c r="H24" i="15"/>
  <c r="B24" i="15"/>
  <c r="J23" i="15"/>
  <c r="H23" i="15"/>
  <c r="B23" i="15"/>
  <c r="J22" i="15"/>
  <c r="H22" i="15"/>
  <c r="B22" i="15"/>
  <c r="J21" i="15"/>
  <c r="H21" i="15"/>
  <c r="B21" i="15"/>
  <c r="J20" i="15"/>
  <c r="H20" i="15"/>
  <c r="B20" i="15"/>
  <c r="J19" i="15"/>
  <c r="H19" i="15"/>
  <c r="B19" i="15"/>
  <c r="J18" i="15"/>
  <c r="H18" i="15"/>
  <c r="B18" i="15"/>
  <c r="J17" i="15"/>
  <c r="H17" i="15"/>
  <c r="B17" i="15"/>
  <c r="J16" i="15"/>
  <c r="H16" i="15"/>
  <c r="B16" i="15"/>
  <c r="J15" i="15"/>
  <c r="H15" i="15"/>
  <c r="B15" i="15"/>
  <c r="J14" i="15"/>
  <c r="H14" i="15"/>
  <c r="B14" i="15"/>
  <c r="J13" i="15"/>
  <c r="H13" i="15"/>
  <c r="B13" i="15"/>
  <c r="J12" i="15"/>
  <c r="H12" i="15"/>
  <c r="B12" i="15"/>
  <c r="J11" i="15"/>
  <c r="H11" i="15"/>
  <c r="B11" i="15"/>
  <c r="J10" i="15"/>
  <c r="H10" i="15"/>
  <c r="B10" i="15" s="1"/>
  <c r="J9" i="15"/>
  <c r="J8" i="15"/>
  <c r="H8" i="15"/>
  <c r="B8" i="15"/>
  <c r="O5" i="15"/>
  <c r="N5" i="15"/>
  <c r="M5" i="15"/>
  <c r="L5" i="15"/>
  <c r="K5" i="15"/>
  <c r="O3" i="15"/>
  <c r="N3" i="15"/>
  <c r="M3" i="15"/>
  <c r="L3" i="15"/>
  <c r="K3" i="15"/>
  <c r="L57" i="14"/>
  <c r="B57" i="14"/>
  <c r="L56" i="14"/>
  <c r="B56" i="14"/>
  <c r="L55" i="14"/>
  <c r="B55" i="14"/>
  <c r="L54" i="14"/>
  <c r="B54" i="14"/>
  <c r="L53" i="14"/>
  <c r="B53" i="14"/>
  <c r="L52" i="14"/>
  <c r="B52" i="14"/>
  <c r="L51" i="14"/>
  <c r="B51" i="14"/>
  <c r="L50" i="14"/>
  <c r="B50" i="14"/>
  <c r="L49" i="14"/>
  <c r="B49" i="14"/>
  <c r="L48" i="14"/>
  <c r="B48" i="14"/>
  <c r="L47" i="14"/>
  <c r="B47" i="14"/>
  <c r="L46" i="14"/>
  <c r="B46" i="14"/>
  <c r="L45" i="14"/>
  <c r="B45" i="14"/>
  <c r="L44" i="14"/>
  <c r="B44" i="14"/>
  <c r="L43" i="14"/>
  <c r="B43" i="14"/>
  <c r="L42" i="14"/>
  <c r="B42" i="14"/>
  <c r="L41" i="14"/>
  <c r="B41" i="14"/>
  <c r="L40" i="14"/>
  <c r="B40" i="14"/>
  <c r="L39" i="14"/>
  <c r="B39" i="14"/>
  <c r="L38" i="14"/>
  <c r="B38" i="14"/>
  <c r="L37" i="14"/>
  <c r="B37" i="14"/>
  <c r="L36" i="14"/>
  <c r="B36" i="14"/>
  <c r="L35" i="14"/>
  <c r="B35" i="14"/>
  <c r="L34" i="14"/>
  <c r="B34" i="14"/>
  <c r="L33" i="14"/>
  <c r="B33" i="14"/>
  <c r="L32" i="14"/>
  <c r="B32" i="14"/>
  <c r="L31" i="14"/>
  <c r="B31" i="14"/>
  <c r="L30" i="14"/>
  <c r="B30" i="14"/>
  <c r="L29" i="14"/>
  <c r="B29" i="14"/>
  <c r="L28" i="14"/>
  <c r="B28" i="14"/>
  <c r="L27" i="14"/>
  <c r="B27" i="14"/>
  <c r="L26" i="14"/>
  <c r="B26" i="14"/>
  <c r="L25" i="14"/>
  <c r="B25" i="14"/>
  <c r="L24" i="14"/>
  <c r="B24" i="14"/>
  <c r="L23" i="14"/>
  <c r="B23" i="14"/>
  <c r="L22" i="14"/>
  <c r="B22" i="14"/>
  <c r="L21" i="14"/>
  <c r="B21" i="14"/>
  <c r="L20" i="14"/>
  <c r="B20" i="14"/>
  <c r="L19" i="14"/>
  <c r="B19" i="14"/>
  <c r="L18" i="14"/>
  <c r="B18" i="14"/>
  <c r="L17" i="14"/>
  <c r="B17" i="14"/>
  <c r="L16" i="14"/>
  <c r="B16" i="14"/>
  <c r="L15" i="14"/>
  <c r="B15" i="14"/>
  <c r="L14" i="14"/>
  <c r="B14" i="14"/>
  <c r="L13" i="14"/>
  <c r="B13" i="14"/>
  <c r="L12" i="14"/>
  <c r="B12" i="14"/>
  <c r="B11" i="14"/>
  <c r="B10" i="14"/>
  <c r="B9" i="14"/>
  <c r="B8" i="14"/>
  <c r="K5" i="14"/>
  <c r="J14" i="3" s="1"/>
  <c r="J5" i="14"/>
  <c r="I5" i="14"/>
  <c r="H5" i="14"/>
  <c r="G14" i="3" s="1"/>
  <c r="G5" i="14"/>
  <c r="F14" i="3" s="1"/>
  <c r="K3" i="14"/>
  <c r="J3" i="14"/>
  <c r="I3" i="14"/>
  <c r="C14" i="3" s="1"/>
  <c r="H3" i="14"/>
  <c r="G3" i="14"/>
  <c r="P55" i="11"/>
  <c r="Q55" i="11" s="1"/>
  <c r="J55" i="11"/>
  <c r="H55" i="11"/>
  <c r="B55" i="11"/>
  <c r="P54" i="11"/>
  <c r="Q54" i="11" s="1"/>
  <c r="J54" i="11"/>
  <c r="H54" i="11"/>
  <c r="B54" i="11"/>
  <c r="P53" i="11"/>
  <c r="Q53" i="11" s="1"/>
  <c r="J53" i="11"/>
  <c r="H53" i="11"/>
  <c r="B53" i="11"/>
  <c r="P52" i="11"/>
  <c r="Q52" i="11" s="1"/>
  <c r="J52" i="11"/>
  <c r="H52" i="11"/>
  <c r="B52" i="11"/>
  <c r="P51" i="11"/>
  <c r="Q51" i="11" s="1"/>
  <c r="J51" i="11"/>
  <c r="H51" i="11"/>
  <c r="B51" i="11"/>
  <c r="P50" i="11"/>
  <c r="Q50" i="11" s="1"/>
  <c r="J50" i="11"/>
  <c r="H50" i="11"/>
  <c r="B50" i="11"/>
  <c r="P49" i="11"/>
  <c r="Q49" i="11" s="1"/>
  <c r="J49" i="11"/>
  <c r="H49" i="11"/>
  <c r="B49" i="11"/>
  <c r="P48" i="11"/>
  <c r="Q48" i="11" s="1"/>
  <c r="J48" i="11"/>
  <c r="H48" i="11"/>
  <c r="B48" i="11"/>
  <c r="P47" i="11"/>
  <c r="Q47" i="11" s="1"/>
  <c r="J47" i="11"/>
  <c r="H47" i="11"/>
  <c r="B47" i="11"/>
  <c r="P46" i="11"/>
  <c r="Q46" i="11" s="1"/>
  <c r="J46" i="11"/>
  <c r="H46" i="11"/>
  <c r="B46" i="11"/>
  <c r="P45" i="11"/>
  <c r="Q45" i="11" s="1"/>
  <c r="J45" i="11"/>
  <c r="H45" i="11"/>
  <c r="B45" i="11"/>
  <c r="P44" i="11"/>
  <c r="Q44" i="11" s="1"/>
  <c r="J44" i="11"/>
  <c r="H44" i="11"/>
  <c r="B44" i="11"/>
  <c r="P43" i="11"/>
  <c r="Q43" i="11" s="1"/>
  <c r="J43" i="11"/>
  <c r="H43" i="11"/>
  <c r="B43" i="11"/>
  <c r="P42" i="11"/>
  <c r="Q42" i="11" s="1"/>
  <c r="J42" i="11"/>
  <c r="H42" i="11"/>
  <c r="B42" i="11"/>
  <c r="P41" i="11"/>
  <c r="Q41" i="11" s="1"/>
  <c r="J41" i="11"/>
  <c r="H41" i="11"/>
  <c r="B41" i="11"/>
  <c r="P40" i="11"/>
  <c r="Q40" i="11" s="1"/>
  <c r="J40" i="11"/>
  <c r="H40" i="11"/>
  <c r="B40" i="11"/>
  <c r="P39" i="11"/>
  <c r="Q39" i="11" s="1"/>
  <c r="J39" i="11"/>
  <c r="H39" i="11"/>
  <c r="B39" i="11"/>
  <c r="P38" i="11"/>
  <c r="Q38" i="11" s="1"/>
  <c r="J38" i="11"/>
  <c r="H38" i="11"/>
  <c r="B38" i="11"/>
  <c r="P37" i="11"/>
  <c r="Q37" i="11" s="1"/>
  <c r="J37" i="11"/>
  <c r="H37" i="11"/>
  <c r="B37" i="11"/>
  <c r="P36" i="11"/>
  <c r="Q36" i="11" s="1"/>
  <c r="J36" i="11"/>
  <c r="H36" i="11"/>
  <c r="B36" i="11"/>
  <c r="P35" i="11"/>
  <c r="Q35" i="11" s="1"/>
  <c r="J35" i="11"/>
  <c r="H35" i="11"/>
  <c r="B35" i="11"/>
  <c r="P34" i="11"/>
  <c r="Q34" i="11" s="1"/>
  <c r="J34" i="11"/>
  <c r="H34" i="11"/>
  <c r="B34" i="11"/>
  <c r="P33" i="11"/>
  <c r="Q33" i="11" s="1"/>
  <c r="J33" i="11"/>
  <c r="H33" i="11"/>
  <c r="B33" i="11"/>
  <c r="P32" i="11"/>
  <c r="Q32" i="11" s="1"/>
  <c r="J32" i="11"/>
  <c r="H32" i="11"/>
  <c r="B32" i="11"/>
  <c r="P31" i="11"/>
  <c r="Q31" i="11" s="1"/>
  <c r="J31" i="11"/>
  <c r="H31" i="11"/>
  <c r="B31" i="11"/>
  <c r="P30" i="11"/>
  <c r="Q30" i="11" s="1"/>
  <c r="J30" i="11"/>
  <c r="H30" i="11"/>
  <c r="B30" i="11"/>
  <c r="P29" i="11"/>
  <c r="Q29" i="11" s="1"/>
  <c r="J29" i="11"/>
  <c r="H29" i="11"/>
  <c r="B29" i="11"/>
  <c r="P28" i="11"/>
  <c r="Q28" i="11" s="1"/>
  <c r="J28" i="11"/>
  <c r="H28" i="11"/>
  <c r="B28" i="11"/>
  <c r="P27" i="11"/>
  <c r="Q27" i="11" s="1"/>
  <c r="J27" i="11"/>
  <c r="H27" i="11"/>
  <c r="B27" i="11"/>
  <c r="P26" i="11"/>
  <c r="Q26" i="11" s="1"/>
  <c r="J26" i="11"/>
  <c r="H26" i="11"/>
  <c r="B26" i="11"/>
  <c r="P25" i="11"/>
  <c r="Q25" i="11" s="1"/>
  <c r="J25" i="11"/>
  <c r="H25" i="11"/>
  <c r="B25" i="11"/>
  <c r="P24" i="11"/>
  <c r="Q24" i="11" s="1"/>
  <c r="J24" i="11"/>
  <c r="H24" i="11"/>
  <c r="B24" i="11"/>
  <c r="P23" i="11"/>
  <c r="Q23" i="11" s="1"/>
  <c r="J23" i="11"/>
  <c r="H23" i="11"/>
  <c r="B23" i="11"/>
  <c r="P22" i="11"/>
  <c r="Q22" i="11" s="1"/>
  <c r="J22" i="11"/>
  <c r="H22" i="11"/>
  <c r="B22" i="11"/>
  <c r="P21" i="11"/>
  <c r="Q21" i="11" s="1"/>
  <c r="J21" i="11"/>
  <c r="H21" i="11"/>
  <c r="B21" i="11"/>
  <c r="P20" i="11"/>
  <c r="Q20" i="11" s="1"/>
  <c r="J20" i="11"/>
  <c r="H20" i="11"/>
  <c r="B20" i="11"/>
  <c r="P19" i="11"/>
  <c r="Q19" i="11" s="1"/>
  <c r="J19" i="11"/>
  <c r="H19" i="11"/>
  <c r="B19" i="11"/>
  <c r="P18" i="11"/>
  <c r="Q18" i="11" s="1"/>
  <c r="J18" i="11"/>
  <c r="H18" i="11"/>
  <c r="B18" i="11"/>
  <c r="P17" i="11"/>
  <c r="Q17" i="11" s="1"/>
  <c r="J17" i="11"/>
  <c r="H17" i="11"/>
  <c r="B17" i="11"/>
  <c r="P16" i="11"/>
  <c r="Q16" i="11" s="1"/>
  <c r="J16" i="11"/>
  <c r="H16" i="11"/>
  <c r="B16" i="11"/>
  <c r="P15" i="11"/>
  <c r="Q15" i="11" s="1"/>
  <c r="J15" i="11"/>
  <c r="H15" i="11"/>
  <c r="B15" i="11"/>
  <c r="P14" i="11"/>
  <c r="Q14" i="11" s="1"/>
  <c r="J14" i="11"/>
  <c r="H14" i="11"/>
  <c r="B14" i="11"/>
  <c r="P13" i="11"/>
  <c r="Q13" i="11" s="1"/>
  <c r="J13" i="11"/>
  <c r="H13" i="11"/>
  <c r="B13" i="11"/>
  <c r="P12" i="11"/>
  <c r="Q12" i="11" s="1"/>
  <c r="J12" i="11"/>
  <c r="H12" i="11"/>
  <c r="B12" i="11"/>
  <c r="P11" i="11"/>
  <c r="Q11" i="11" s="1"/>
  <c r="J11" i="11"/>
  <c r="H11" i="11"/>
  <c r="B11" i="11"/>
  <c r="P10" i="11"/>
  <c r="Q10" i="11" s="1"/>
  <c r="J10" i="11"/>
  <c r="H10" i="11"/>
  <c r="B10" i="11"/>
  <c r="P9" i="11"/>
  <c r="Q9" i="11" s="1"/>
  <c r="J9" i="11"/>
  <c r="H9" i="11"/>
  <c r="B9" i="11"/>
  <c r="P8" i="11"/>
  <c r="Q8" i="11" s="1"/>
  <c r="J8" i="11"/>
  <c r="H8" i="11"/>
  <c r="B8" i="11"/>
  <c r="P7" i="11"/>
  <c r="Q7" i="11" s="1"/>
  <c r="J7" i="11"/>
  <c r="H7" i="11"/>
  <c r="B7" i="11"/>
  <c r="J6" i="11"/>
  <c r="H6" i="11"/>
  <c r="P6" i="11" s="1"/>
  <c r="Q55" i="5"/>
  <c r="P55" i="5"/>
  <c r="N55" i="5"/>
  <c r="O55" i="5" s="1"/>
  <c r="B55" i="5"/>
  <c r="Q54" i="5"/>
  <c r="P54" i="5"/>
  <c r="N54" i="5"/>
  <c r="O54" i="5" s="1"/>
  <c r="B54" i="5"/>
  <c r="Q53" i="5"/>
  <c r="P53" i="5"/>
  <c r="N53" i="5"/>
  <c r="O53" i="5" s="1"/>
  <c r="B53" i="5"/>
  <c r="Q52" i="5"/>
  <c r="P52" i="5"/>
  <c r="N52" i="5"/>
  <c r="O52" i="5" s="1"/>
  <c r="B52" i="5"/>
  <c r="Q51" i="5"/>
  <c r="P51" i="5"/>
  <c r="N51" i="5"/>
  <c r="O51" i="5" s="1"/>
  <c r="B51" i="5"/>
  <c r="Q50" i="5"/>
  <c r="P50" i="5"/>
  <c r="N50" i="5"/>
  <c r="O50" i="5" s="1"/>
  <c r="B50" i="5"/>
  <c r="Q49" i="5"/>
  <c r="P49" i="5"/>
  <c r="N49" i="5"/>
  <c r="O49" i="5" s="1"/>
  <c r="B49" i="5"/>
  <c r="Q48" i="5"/>
  <c r="P48" i="5"/>
  <c r="N48" i="5"/>
  <c r="O48" i="5" s="1"/>
  <c r="B48" i="5"/>
  <c r="Q47" i="5"/>
  <c r="P47" i="5"/>
  <c r="N47" i="5"/>
  <c r="O47" i="5" s="1"/>
  <c r="B47" i="5"/>
  <c r="Q46" i="5"/>
  <c r="P46" i="5"/>
  <c r="N46" i="5"/>
  <c r="O46" i="5" s="1"/>
  <c r="B46" i="5"/>
  <c r="Q45" i="5"/>
  <c r="P45" i="5"/>
  <c r="N45" i="5"/>
  <c r="O45" i="5" s="1"/>
  <c r="B45" i="5"/>
  <c r="Q44" i="5"/>
  <c r="P44" i="5"/>
  <c r="N44" i="5"/>
  <c r="O44" i="5" s="1"/>
  <c r="B44" i="5"/>
  <c r="Q43" i="5"/>
  <c r="P43" i="5"/>
  <c r="N43" i="5"/>
  <c r="O43" i="5" s="1"/>
  <c r="B43" i="5"/>
  <c r="Q42" i="5"/>
  <c r="P42" i="5"/>
  <c r="N42" i="5"/>
  <c r="O42" i="5" s="1"/>
  <c r="B42" i="5"/>
  <c r="Q41" i="5"/>
  <c r="P41" i="5"/>
  <c r="N41" i="5"/>
  <c r="O41" i="5" s="1"/>
  <c r="B41" i="5"/>
  <c r="Q40" i="5"/>
  <c r="P40" i="5"/>
  <c r="N40" i="5"/>
  <c r="O40" i="5" s="1"/>
  <c r="B40" i="5"/>
  <c r="Q39" i="5"/>
  <c r="P39" i="5"/>
  <c r="N39" i="5"/>
  <c r="O39" i="5" s="1"/>
  <c r="B39" i="5"/>
  <c r="Q38" i="5"/>
  <c r="P38" i="5"/>
  <c r="N38" i="5"/>
  <c r="O38" i="5" s="1"/>
  <c r="B38" i="5"/>
  <c r="Q37" i="5"/>
  <c r="P37" i="5"/>
  <c r="N37" i="5"/>
  <c r="O37" i="5" s="1"/>
  <c r="B37" i="5"/>
  <c r="Q36" i="5"/>
  <c r="P36" i="5"/>
  <c r="N36" i="5"/>
  <c r="O36" i="5" s="1"/>
  <c r="B36" i="5"/>
  <c r="Q35" i="5"/>
  <c r="P35" i="5"/>
  <c r="N35" i="5"/>
  <c r="O35" i="5" s="1"/>
  <c r="B35" i="5"/>
  <c r="Q34" i="5"/>
  <c r="P34" i="5"/>
  <c r="N34" i="5"/>
  <c r="O34" i="5" s="1"/>
  <c r="B34" i="5"/>
  <c r="Q33" i="5"/>
  <c r="P33" i="5"/>
  <c r="N33" i="5"/>
  <c r="O33" i="5" s="1"/>
  <c r="B33" i="5"/>
  <c r="Q32" i="5"/>
  <c r="P32" i="5"/>
  <c r="N32" i="5"/>
  <c r="O32" i="5" s="1"/>
  <c r="B32" i="5"/>
  <c r="Q31" i="5"/>
  <c r="P31" i="5"/>
  <c r="N31" i="5"/>
  <c r="O31" i="5" s="1"/>
  <c r="B31" i="5"/>
  <c r="Q30" i="5"/>
  <c r="P30" i="5"/>
  <c r="N30" i="5"/>
  <c r="O30" i="5" s="1"/>
  <c r="B30" i="5"/>
  <c r="Q29" i="5"/>
  <c r="P29" i="5"/>
  <c r="N29" i="5"/>
  <c r="O29" i="5" s="1"/>
  <c r="B29" i="5"/>
  <c r="Q28" i="5"/>
  <c r="P28" i="5"/>
  <c r="N28" i="5"/>
  <c r="O28" i="5" s="1"/>
  <c r="B28" i="5"/>
  <c r="Q27" i="5"/>
  <c r="P27" i="5"/>
  <c r="N27" i="5"/>
  <c r="O27" i="5" s="1"/>
  <c r="B27" i="5"/>
  <c r="Q26" i="5"/>
  <c r="P26" i="5"/>
  <c r="N26" i="5"/>
  <c r="O26" i="5" s="1"/>
  <c r="B26" i="5"/>
  <c r="Q25" i="5"/>
  <c r="P25" i="5"/>
  <c r="N25" i="5"/>
  <c r="O25" i="5" s="1"/>
  <c r="B25" i="5"/>
  <c r="Q24" i="5"/>
  <c r="P24" i="5"/>
  <c r="N24" i="5"/>
  <c r="O24" i="5" s="1"/>
  <c r="B24" i="5"/>
  <c r="Q23" i="5"/>
  <c r="P23" i="5"/>
  <c r="N23" i="5"/>
  <c r="O23" i="5" s="1"/>
  <c r="B23" i="5"/>
  <c r="Q22" i="5"/>
  <c r="P22" i="5"/>
  <c r="N22" i="5"/>
  <c r="O22" i="5" s="1"/>
  <c r="B22" i="5"/>
  <c r="Q21" i="5"/>
  <c r="P21" i="5"/>
  <c r="N21" i="5"/>
  <c r="O21" i="5" s="1"/>
  <c r="B21" i="5"/>
  <c r="Q20" i="5"/>
  <c r="P20" i="5"/>
  <c r="N20" i="5"/>
  <c r="O20" i="5" s="1"/>
  <c r="B20" i="5"/>
  <c r="Q19" i="5"/>
  <c r="P19" i="5"/>
  <c r="N19" i="5"/>
  <c r="O19" i="5" s="1"/>
  <c r="B19" i="5"/>
  <c r="Q18" i="5"/>
  <c r="P18" i="5"/>
  <c r="N18" i="5"/>
  <c r="O18" i="5" s="1"/>
  <c r="B18" i="5"/>
  <c r="Q17" i="5"/>
  <c r="P17" i="5"/>
  <c r="N17" i="5"/>
  <c r="O17" i="5" s="1"/>
  <c r="B17" i="5"/>
  <c r="Q16" i="5"/>
  <c r="P16" i="5"/>
  <c r="N16" i="5"/>
  <c r="O16" i="5" s="1"/>
  <c r="B16" i="5"/>
  <c r="Q15" i="5"/>
  <c r="P15" i="5"/>
  <c r="N15" i="5"/>
  <c r="O15" i="5" s="1"/>
  <c r="B15" i="5"/>
  <c r="Q14" i="5"/>
  <c r="P14" i="5"/>
  <c r="N14" i="5"/>
  <c r="O14" i="5" s="1"/>
  <c r="B14" i="5"/>
  <c r="Q13" i="5"/>
  <c r="P13" i="5"/>
  <c r="N13" i="5"/>
  <c r="O13" i="5" s="1"/>
  <c r="B13" i="5"/>
  <c r="Q12" i="5"/>
  <c r="P12" i="5"/>
  <c r="N12" i="5"/>
  <c r="O12" i="5" s="1"/>
  <c r="B12" i="5"/>
  <c r="Q11" i="5"/>
  <c r="P11" i="5"/>
  <c r="N11" i="5"/>
  <c r="O11" i="5" s="1"/>
  <c r="B11" i="5"/>
  <c r="Q10" i="5"/>
  <c r="P10" i="5"/>
  <c r="N10" i="5"/>
  <c r="O10" i="5" s="1"/>
  <c r="B10" i="5"/>
  <c r="N9" i="5"/>
  <c r="O9" i="5" s="1"/>
  <c r="B9" i="5"/>
  <c r="N8" i="5"/>
  <c r="O8" i="5" s="1"/>
  <c r="B8" i="5"/>
  <c r="O7" i="5"/>
  <c r="B7" i="5"/>
  <c r="O6" i="5"/>
  <c r="B6" i="5"/>
  <c r="C3" i="3"/>
  <c r="D3" i="3" s="1"/>
  <c r="A2" i="3"/>
  <c r="A1" i="3"/>
  <c r="M3" i="5" l="1"/>
  <c r="B14" i="3"/>
  <c r="B9" i="15"/>
  <c r="D14" i="3"/>
  <c r="H14" i="3"/>
  <c r="A14" i="3"/>
  <c r="E14" i="3"/>
  <c r="I14" i="3"/>
  <c r="Q6" i="11"/>
  <c r="B6" i="11"/>
  <c r="N3" i="11"/>
  <c r="N3" i="5"/>
  <c r="J3" i="5"/>
  <c r="L3" i="5"/>
  <c r="M3" i="11"/>
  <c r="L3" i="11"/>
  <c r="O3" i="11"/>
  <c r="K3" i="5"/>
  <c r="P3" i="11"/>
  <c r="K14" i="3" l="1"/>
  <c r="J12" i="3"/>
  <c r="C12" i="3"/>
  <c r="B12" i="3"/>
  <c r="D12" i="3"/>
  <c r="E12" i="3"/>
  <c r="A12" i="3"/>
  <c r="F12" i="3" l="1"/>
  <c r="C5" i="3" s="1"/>
  <c r="F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rFont val="ＭＳ Ｐゴシック"/>
            <family val="3"/>
            <charset val="128"/>
          </rPr>
          <t>プルダウンで選択</t>
        </r>
      </text>
    </comment>
    <comment ref="G5" authorId="0" shapeId="0" xr:uid="{00000000-0006-0000-0000-000002000000}">
      <text>
        <r>
          <rPr>
            <b/>
            <sz val="9"/>
            <rFont val="ＭＳ Ｐゴシック"/>
            <family val="3"/>
            <charset val="128"/>
          </rPr>
          <t>　〇/〇で入力すると自動変換されます。
　送金日または送金予定日を入力ください。</t>
        </r>
      </text>
    </comment>
  </commentList>
</comments>
</file>

<file path=xl/sharedStrings.xml><?xml version="1.0" encoding="utf-8"?>
<sst xmlns="http://schemas.openxmlformats.org/spreadsheetml/2006/main" count="1901" uniqueCount="1817">
  <si>
    <t>メール送信前に必ず申込ファイルが添付されていることを確認ください。</t>
  </si>
  <si>
    <t>申込締切</t>
  </si>
  <si>
    <t>※申込締切までに受審料等の送金をお願いいたします。</t>
  </si>
  <si>
    <t>入力必須
項　　目</t>
  </si>
  <si>
    <t>団体名</t>
  </si>
  <si>
    <t>受審料</t>
  </si>
  <si>
    <t>初段登録移行料</t>
  </si>
  <si>
    <t>二段登録移行料</t>
  </si>
  <si>
    <t>合計</t>
  </si>
  <si>
    <t>送金日・送金予定日</t>
  </si>
  <si>
    <t>申込責任者</t>
  </si>
  <si>
    <t>連絡先携帯番号</t>
  </si>
  <si>
    <t>※黄色いセルに入力し各申込シートに入力してください。（自動計算されます。）</t>
  </si>
  <si>
    <t>送金の際は記号番号及び送金先名義を必ずご確認ください。</t>
  </si>
  <si>
    <t>初段</t>
  </si>
  <si>
    <t>二段</t>
  </si>
  <si>
    <t>三段</t>
  </si>
  <si>
    <t>少年初段</t>
  </si>
  <si>
    <t>少年二段</t>
  </si>
  <si>
    <t>1級</t>
  </si>
  <si>
    <t>2級</t>
  </si>
  <si>
    <t>3級</t>
  </si>
  <si>
    <t>4級</t>
  </si>
  <si>
    <t>5級</t>
  </si>
  <si>
    <t>6級</t>
  </si>
  <si>
    <t>7級</t>
  </si>
  <si>
    <t>8級</t>
  </si>
  <si>
    <t>9級</t>
  </si>
  <si>
    <t>10級</t>
  </si>
  <si>
    <t>段位公認受審申請（現全空連番号登録者用）</t>
  </si>
  <si>
    <t>受審者</t>
  </si>
  <si>
    <t>番号</t>
  </si>
  <si>
    <t>団体名
（自動入力）</t>
  </si>
  <si>
    <t>会員番号</t>
  </si>
  <si>
    <t>受審段位</t>
  </si>
  <si>
    <t>現段級位</t>
  </si>
  <si>
    <t>取得年月日</t>
  </si>
  <si>
    <r>
      <rPr>
        <sz val="12"/>
        <color theme="1"/>
        <rFont val="ＭＳ Ｐゴシック"/>
        <family val="3"/>
        <charset val="128"/>
        <scheme val="minor"/>
      </rPr>
      <t xml:space="preserve">取得年月日
</t>
    </r>
    <r>
      <rPr>
        <b/>
        <u/>
        <sz val="10"/>
        <color rgb="FFFF0000"/>
        <rFont val="ＭＳ Ｐゴシック"/>
        <family val="3"/>
        <charset val="128"/>
        <scheme val="minor"/>
      </rPr>
      <t>不明時は
「不明」と入力</t>
    </r>
  </si>
  <si>
    <t>段位公認受審申請（旧少年会員番号・新規登録者用）</t>
  </si>
  <si>
    <r>
      <rPr>
        <b/>
        <u val="double"/>
        <sz val="15"/>
        <color rgb="FFFF0000"/>
        <rFont val="ＭＳ Ｐゴシック"/>
        <family val="3"/>
        <charset val="128"/>
        <scheme val="minor"/>
      </rPr>
      <t xml:space="preserve">公認初段～三段までの受審者で　旧少年会員番号及び新規全空連登録会員用のシートです（青いセルに入力）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</si>
  <si>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「申請中」
または
旧会員番号
を入力</t>
  </si>
  <si>
    <r>
      <rPr>
        <sz val="12"/>
        <color theme="1"/>
        <rFont val="ＭＳ Ｐゴシック"/>
        <family val="3"/>
        <charset val="128"/>
        <scheme val="minor"/>
      </rPr>
      <t xml:space="preserve">氏　　名
</t>
    </r>
    <r>
      <rPr>
        <b/>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</si>
  <si>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sz val="11"/>
        <color rgb="FFFF0000"/>
        <rFont val="ＭＳ Ｐゴシック"/>
        <family val="3"/>
        <charset val="128"/>
        <scheme val="minor"/>
      </rPr>
      <t>姓と名の間はｽﾍﾟｰｽ</t>
    </r>
  </si>
  <si>
    <t>生年月日</t>
  </si>
  <si>
    <t>性別</t>
  </si>
  <si>
    <t>年齢
（自動）</t>
  </si>
  <si>
    <t>住所</t>
  </si>
  <si>
    <t>現段級位取得状況</t>
  </si>
  <si>
    <t>区分</t>
  </si>
  <si>
    <r>
      <rPr>
        <sz val="12"/>
        <color theme="1"/>
        <rFont val="ＭＳ Ｐゴシック"/>
        <family val="3"/>
        <charset val="128"/>
        <scheme val="minor"/>
      </rPr>
      <t xml:space="preserve">郵便番号
</t>
    </r>
    <r>
      <rPr>
        <b/>
        <sz val="10"/>
        <color rgb="FFFF0000"/>
        <rFont val="ＭＳ Ｐゴシック"/>
        <family val="3"/>
        <charset val="128"/>
        <scheme val="minor"/>
      </rPr>
      <t xml:space="preserve">半角数字
</t>
    </r>
    <r>
      <rPr>
        <b/>
        <u/>
        <sz val="10"/>
        <color rgb="FFFF0000"/>
        <rFont val="ＭＳ Ｐゴシック"/>
        <family val="3"/>
        <charset val="128"/>
        <scheme val="minor"/>
      </rPr>
      <t>ﾊｲﾌﾝ入力</t>
    </r>
  </si>
  <si>
    <t>・宮崎県は自動入力されます
・宮崎以外の方は番地等→
　に県から入力</t>
  </si>
  <si>
    <t>番地等</t>
  </si>
  <si>
    <r>
      <rPr>
        <sz val="12"/>
        <color theme="1"/>
        <rFont val="ＭＳ Ｐゴシック"/>
        <family val="3"/>
        <charset val="128"/>
        <scheme val="minor"/>
      </rPr>
      <t xml:space="preserve">取得年月日
</t>
    </r>
    <r>
      <rPr>
        <b/>
        <sz val="10"/>
        <color rgb="FFFF0000"/>
        <rFont val="ＭＳ Ｐゴシック"/>
        <family val="3"/>
        <charset val="128"/>
        <scheme val="minor"/>
      </rPr>
      <t>不明時は
「不明」と入力</t>
    </r>
  </si>
  <si>
    <t>公認級位受審申請</t>
  </si>
  <si>
    <t>現級位取得状況</t>
  </si>
  <si>
    <t>受審級位</t>
  </si>
  <si>
    <t>現級位</t>
  </si>
  <si>
    <t>公認級位受審申請(旧少年会員番号・新規登録用）</t>
  </si>
  <si>
    <r>
      <rPr>
        <b/>
        <u val="double"/>
        <sz val="15"/>
        <color rgb="FFFF0000"/>
        <rFont val="ＭＳ Ｐゴシック"/>
        <family val="3"/>
        <charset val="128"/>
        <scheme val="minor"/>
      </rPr>
      <t xml:space="preserve">公認1～10級までの受審者で　旧少年会員番号及び新規全空連登録会員用のシートです（緑のセルに入力）
</t>
    </r>
    <r>
      <rPr>
        <b/>
        <sz val="15"/>
        <rFont val="ＭＳ Ｐゴシック"/>
        <family val="3"/>
        <charset val="128"/>
        <scheme val="minor"/>
      </rPr>
      <t xml:space="preserve">　○旧少年会員から全空連に登録し直す場合は「申請中」を入力ください。（中学1年等）
　○緑のセルは必須事項ですので必ず全て入力してください。 </t>
    </r>
    <r>
      <rPr>
        <b/>
        <sz val="12"/>
        <rFont val="ＭＳ Ｐゴシック"/>
        <family val="3"/>
        <charset val="128"/>
        <scheme val="minor"/>
      </rPr>
      <t>(日付は半角で20○○/○/○のように西暦/月/日で入力)</t>
    </r>
    <r>
      <rPr>
        <b/>
        <sz val="15"/>
        <rFont val="ＭＳ Ｐゴシック"/>
        <family val="3"/>
        <charset val="128"/>
        <scheme val="minor"/>
      </rPr>
      <t xml:space="preserve">
　○宮崎県以外の受審者は番地等の欄に県から全ての住所を入力ください。
      (郵便番号必須　半角数字で半角ﾊｲﾌﾝを入力）</t>
    </r>
  </si>
  <si>
    <r>
      <rPr>
        <sz val="12"/>
        <color theme="1"/>
        <rFont val="ＭＳ Ｐゴシック"/>
        <family val="3"/>
        <charset val="128"/>
        <scheme val="minor"/>
      </rPr>
      <t xml:space="preserve">氏　　名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</si>
  <si>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</si>
  <si>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現段級位取得状況
</t>
    </r>
    <r>
      <rPr>
        <b/>
        <u/>
        <sz val="10"/>
        <color rgb="FFFF0000"/>
        <rFont val="ＭＳ Ｐゴシック"/>
        <family val="3"/>
        <charset val="128"/>
        <scheme val="minor"/>
      </rPr>
      <t>自動入力のﾃﾞｰﾀ相違
・「無」場合入力</t>
    </r>
  </si>
  <si>
    <t>889-2162</t>
  </si>
  <si>
    <t>宮崎県宮崎市青島</t>
  </si>
  <si>
    <t>889-2163</t>
  </si>
  <si>
    <t>宮崎県宮崎市青島西</t>
  </si>
  <si>
    <t>880-0842</t>
  </si>
  <si>
    <t>宮崎県宮崎市青葉町</t>
  </si>
  <si>
    <t>880-0912</t>
  </si>
  <si>
    <t>宮崎県宮崎市赤江</t>
  </si>
  <si>
    <t>880-0803</t>
  </si>
  <si>
    <t>宮崎県宮崎市旭</t>
  </si>
  <si>
    <t>880-0864</t>
  </si>
  <si>
    <t>宮崎県宮崎市吾妻町</t>
  </si>
  <si>
    <t>880-2101</t>
  </si>
  <si>
    <t>宮崎県宮崎市跡江</t>
  </si>
  <si>
    <t>880-2102</t>
  </si>
  <si>
    <t>宮崎県宮崎市有田</t>
  </si>
  <si>
    <t>880-0835</t>
  </si>
  <si>
    <t>宮崎県宮崎市阿波岐原町</t>
  </si>
  <si>
    <t>880-2103</t>
  </si>
  <si>
    <t>宮崎県宮崎市生目</t>
  </si>
  <si>
    <t>880-0942</t>
  </si>
  <si>
    <t>宮崎県宮崎市生目台東</t>
  </si>
  <si>
    <t>880-0943</t>
  </si>
  <si>
    <t>宮崎県宮崎市生目台西</t>
  </si>
  <si>
    <t>880-0041</t>
  </si>
  <si>
    <t>宮崎県宮崎市池内町</t>
  </si>
  <si>
    <t>880-0854</t>
  </si>
  <si>
    <t>宮崎県宮崎市一の宮町</t>
  </si>
  <si>
    <t>880-2231</t>
  </si>
  <si>
    <t>宮崎県宮崎市糸原</t>
  </si>
  <si>
    <t>880-2104</t>
  </si>
  <si>
    <t>宮崎県宮崎市浮田</t>
  </si>
  <si>
    <t>880-0821</t>
  </si>
  <si>
    <t>宮崎県宮崎市浮城町</t>
  </si>
  <si>
    <t>889-2301</t>
  </si>
  <si>
    <t>宮崎県宮崎市内海</t>
  </si>
  <si>
    <t>880-0344</t>
  </si>
  <si>
    <t>宮崎県宮崎市瓜生野</t>
  </si>
  <si>
    <t>880-0044</t>
  </si>
  <si>
    <t>880-0872</t>
  </si>
  <si>
    <t>宮崎県宮崎市永楽町</t>
  </si>
  <si>
    <t>880-0814</t>
  </si>
  <si>
    <t>宮崎県宮崎市江平中町</t>
  </si>
  <si>
    <t>880-0817</t>
  </si>
  <si>
    <t>宮崎県宮崎市江平東町</t>
  </si>
  <si>
    <t>880-0816</t>
  </si>
  <si>
    <t>宮崎県宮崎市江平東</t>
  </si>
  <si>
    <t>880-0051</t>
  </si>
  <si>
    <t>宮崎県宮崎市江平西</t>
  </si>
  <si>
    <t>880-0815</t>
  </si>
  <si>
    <t>宮崎県宮崎市江平町</t>
  </si>
  <si>
    <t>880-0801</t>
  </si>
  <si>
    <t>宮崎県宮崎市老松</t>
  </si>
  <si>
    <t>880-0824</t>
  </si>
  <si>
    <t>宮崎県宮崎市大島町</t>
  </si>
  <si>
    <t>880-0345</t>
  </si>
  <si>
    <t>宮崎県宮崎市大瀬町</t>
  </si>
  <si>
    <t>880-0045</t>
  </si>
  <si>
    <t>880-0903</t>
  </si>
  <si>
    <t>宮崎県宮崎市太田</t>
  </si>
  <si>
    <t>880-0952</t>
  </si>
  <si>
    <t>宮崎県宮崎市大塚台東</t>
  </si>
  <si>
    <t>880-2105</t>
  </si>
  <si>
    <t>宮崎県宮崎市大塚台西</t>
  </si>
  <si>
    <t>880-0951</t>
  </si>
  <si>
    <t>宮崎県宮崎市大塚町</t>
  </si>
  <si>
    <t>880-0933</t>
  </si>
  <si>
    <t>宮崎県宮崎市大坪町</t>
  </si>
  <si>
    <t>880-0934</t>
  </si>
  <si>
    <t>宮崎県宮崎市大坪東</t>
  </si>
  <si>
    <t>880-0932</t>
  </si>
  <si>
    <t>宮崎県宮崎市大坪西</t>
  </si>
  <si>
    <t>880-0022</t>
  </si>
  <si>
    <t>宮崎県宮崎市大橋</t>
  </si>
  <si>
    <t>880-0902</t>
  </si>
  <si>
    <t>宮崎県宮崎市大淀</t>
  </si>
  <si>
    <t>880-0857</t>
  </si>
  <si>
    <t>宮崎県宮崎市小戸町</t>
  </si>
  <si>
    <t>889-2164</t>
  </si>
  <si>
    <t>宮崎県宮崎市折生迫</t>
  </si>
  <si>
    <t>889-2161</t>
  </si>
  <si>
    <t>宮崎県宮崎市加江田</t>
  </si>
  <si>
    <t>880-0947</t>
  </si>
  <si>
    <t>宮崎県宮崎市薫る坂</t>
  </si>
  <si>
    <t>889-2156</t>
  </si>
  <si>
    <t>宮崎県宮崎市鏡洲</t>
  </si>
  <si>
    <t>889-2154</t>
  </si>
  <si>
    <t>宮崎県宮崎市学園木花台桜</t>
  </si>
  <si>
    <t>889-2155</t>
  </si>
  <si>
    <t>宮崎県宮崎市学園木花台西</t>
  </si>
  <si>
    <t>889-2153</t>
  </si>
  <si>
    <t>宮崎県宮崎市学園木花台南</t>
  </si>
  <si>
    <t>889-2152</t>
  </si>
  <si>
    <t>宮崎県宮崎市学園木花台北</t>
  </si>
  <si>
    <t>880-2111</t>
  </si>
  <si>
    <t>宮崎県宮崎市柏原</t>
  </si>
  <si>
    <t>880-2234</t>
  </si>
  <si>
    <t>宮崎県宮崎市金崎</t>
  </si>
  <si>
    <t>880-0043</t>
  </si>
  <si>
    <t>宮崎県宮崎市上北方</t>
  </si>
  <si>
    <t>880-0011</t>
  </si>
  <si>
    <t>宮崎県宮崎市上野町</t>
  </si>
  <si>
    <t>880-0866</t>
  </si>
  <si>
    <t>宮崎県宮崎市川原町</t>
  </si>
  <si>
    <t>880-0024</t>
  </si>
  <si>
    <t>宮崎県宮崎市祇園</t>
  </si>
  <si>
    <t>880-0941</t>
  </si>
  <si>
    <t>宮崎県宮崎市北川内町</t>
  </si>
  <si>
    <t>880-0823</t>
  </si>
  <si>
    <t>宮崎県宮崎市北権現町</t>
  </si>
  <si>
    <t>880-0017</t>
  </si>
  <si>
    <t>宮崎県宮崎市北高松町</t>
  </si>
  <si>
    <t>880-0923</t>
  </si>
  <si>
    <t>宮崎県宮崎市希望ケ丘</t>
  </si>
  <si>
    <t>880-0937</t>
  </si>
  <si>
    <t>宮崎県宮崎市京塚</t>
  </si>
  <si>
    <t>880-0938</t>
  </si>
  <si>
    <t>宮崎県宮崎市京塚町</t>
  </si>
  <si>
    <t>889-1609</t>
  </si>
  <si>
    <t>宮崎県宮崎市清武町あさひ</t>
  </si>
  <si>
    <t>889-1606</t>
  </si>
  <si>
    <t>宮崎県宮崎市清武町池田台</t>
  </si>
  <si>
    <t>889-1608</t>
  </si>
  <si>
    <t>宮崎県宮崎市清武町池田台北</t>
  </si>
  <si>
    <t>889-1602</t>
  </si>
  <si>
    <t>宮崎県宮崎市清武町今泉</t>
  </si>
  <si>
    <t>889-1612</t>
  </si>
  <si>
    <t>宮崎県宮崎市清武町岡</t>
  </si>
  <si>
    <t>889-1607</t>
  </si>
  <si>
    <t>宮崎県宮崎市清武町加納</t>
  </si>
  <si>
    <t>889-1605</t>
  </si>
  <si>
    <t>889-1601</t>
  </si>
  <si>
    <t>宮崎県宮崎市清武町木原</t>
  </si>
  <si>
    <t>889-1603</t>
  </si>
  <si>
    <t>宮崎県宮崎市清武町正手</t>
  </si>
  <si>
    <t>889-1611</t>
  </si>
  <si>
    <t>宮崎県宮崎市清武町新町</t>
  </si>
  <si>
    <t>889-1613</t>
  </si>
  <si>
    <t>宮崎県宮崎市清武町西新町</t>
  </si>
  <si>
    <t>889-1604</t>
  </si>
  <si>
    <t>宮崎県宮崎市清武町船引</t>
  </si>
  <si>
    <t>880-0032</t>
  </si>
  <si>
    <t>宮崎県宮崎市霧島</t>
  </si>
  <si>
    <t>880-0924</t>
  </si>
  <si>
    <t>宮崎県宮崎市郡司分</t>
  </si>
  <si>
    <t>889-2151</t>
  </si>
  <si>
    <t>宮崎県宮崎市熊野</t>
  </si>
  <si>
    <t>880-0927</t>
  </si>
  <si>
    <t>宮崎県宮崎市源藤町</t>
  </si>
  <si>
    <t>880-0944</t>
  </si>
  <si>
    <t>宮崎県宮崎市江南</t>
  </si>
  <si>
    <t>880-2112</t>
  </si>
  <si>
    <t>宮崎県宮崎市小松</t>
  </si>
  <si>
    <t>880-2113</t>
  </si>
  <si>
    <t>宮崎県宮崎市小松台北町</t>
  </si>
  <si>
    <t>880-0954</t>
  </si>
  <si>
    <t>宮崎県宮崎市小松台西</t>
  </si>
  <si>
    <t>880-0953</t>
  </si>
  <si>
    <t>宮崎県宮崎市小松台東</t>
  </si>
  <si>
    <t>880-0956</t>
  </si>
  <si>
    <t>宮崎県宮崎市小松台南町</t>
  </si>
  <si>
    <t>880-0822</t>
  </si>
  <si>
    <t>宮崎県宮崎市権現町</t>
  </si>
  <si>
    <t>880-0955</t>
  </si>
  <si>
    <t>宮崎県宮崎市桜ケ丘町</t>
  </si>
  <si>
    <t>880-0057</t>
  </si>
  <si>
    <t>宮崎県宮崎市桜町</t>
  </si>
  <si>
    <t>880-0213</t>
  </si>
  <si>
    <t>宮崎県宮崎市佐土原町石崎</t>
  </si>
  <si>
    <t>880-0301</t>
  </si>
  <si>
    <t>宮崎県宮崎市佐土原町上田島</t>
  </si>
  <si>
    <t>880-0211</t>
  </si>
  <si>
    <t>宮崎県宮崎市佐土原町下田島</t>
  </si>
  <si>
    <t>880-0204</t>
  </si>
  <si>
    <t>宮崎県宮崎市佐土原町下富田</t>
  </si>
  <si>
    <t>880-0212</t>
  </si>
  <si>
    <t>宮崎県宮崎市佐土原町下那珂</t>
  </si>
  <si>
    <t>880-0302</t>
  </si>
  <si>
    <t>宮崎県宮崎市佐土原町西上那珂</t>
  </si>
  <si>
    <t>880-0303</t>
  </si>
  <si>
    <t>宮崎県宮崎市佐土原町東上那珂</t>
  </si>
  <si>
    <t>880-0214</t>
  </si>
  <si>
    <t>宮崎県宮崎市佐土原町松小路</t>
  </si>
  <si>
    <t>880-0122</t>
  </si>
  <si>
    <t>宮崎県宮崎市塩路</t>
  </si>
  <si>
    <t>880-0862</t>
  </si>
  <si>
    <t>宮崎県宮崎市潮見町</t>
  </si>
  <si>
    <t>880-0121</t>
  </si>
  <si>
    <t>宮崎県宮崎市島之内</t>
  </si>
  <si>
    <t>880-0021</t>
  </si>
  <si>
    <t>宮崎県宮崎市清水</t>
  </si>
  <si>
    <t>880-0035</t>
  </si>
  <si>
    <t>宮崎県宮崎市下北方町</t>
  </si>
  <si>
    <t>880-0843</t>
  </si>
  <si>
    <t>宮崎県宮崎市下原町</t>
  </si>
  <si>
    <t>880-0833</t>
  </si>
  <si>
    <t>宮崎県宮崎市昭栄町</t>
  </si>
  <si>
    <t>880-0917</t>
  </si>
  <si>
    <t>宮崎県宮崎市城ケ崎</t>
  </si>
  <si>
    <t>880-0876</t>
  </si>
  <si>
    <t>宮崎県宮崎市浄土江町</t>
  </si>
  <si>
    <t>880-0874</t>
  </si>
  <si>
    <t>宮崎県宮崎市昭和町</t>
  </si>
  <si>
    <t>880-0831</t>
  </si>
  <si>
    <t>宮崎県宮崎市新栄町</t>
  </si>
  <si>
    <t>880-0053</t>
  </si>
  <si>
    <t>宮崎県宮崎市神宮</t>
  </si>
  <si>
    <t>880-0033</t>
  </si>
  <si>
    <t>宮崎県宮崎市神宮西</t>
  </si>
  <si>
    <t>880-0056</t>
  </si>
  <si>
    <t>宮崎県宮崎市神宮東</t>
  </si>
  <si>
    <t>880-0054</t>
  </si>
  <si>
    <t>宮崎県宮崎市神宮町</t>
  </si>
  <si>
    <t>880-0845</t>
  </si>
  <si>
    <t>宮崎県宮崎市新城町</t>
  </si>
  <si>
    <t>880-0834</t>
  </si>
  <si>
    <t>宮崎県宮崎市新別府町</t>
  </si>
  <si>
    <t>880-0012</t>
  </si>
  <si>
    <t>宮崎県宮崎市末広</t>
  </si>
  <si>
    <t>880-0867</t>
  </si>
  <si>
    <t>宮崎県宮崎市瀬頭</t>
  </si>
  <si>
    <t>880-0868</t>
  </si>
  <si>
    <t>宮崎県宮崎市瀬頭町</t>
  </si>
  <si>
    <t>880-0875</t>
  </si>
  <si>
    <t>宮崎県宮崎市曽師町</t>
  </si>
  <si>
    <t>880-0871</t>
  </si>
  <si>
    <t>宮崎県宮崎市大王町</t>
  </si>
  <si>
    <t>880-0015</t>
  </si>
  <si>
    <t>宮崎県宮崎市大工</t>
  </si>
  <si>
    <t>880-2224</t>
  </si>
  <si>
    <t>宮崎県宮崎市高岡町飯田</t>
  </si>
  <si>
    <t>880-2221</t>
  </si>
  <si>
    <t>宮崎県宮崎市高岡町内山</t>
  </si>
  <si>
    <t>880-2321</t>
  </si>
  <si>
    <t>880-2223</t>
  </si>
  <si>
    <t>宮崎県宮崎市高岡町浦之名</t>
  </si>
  <si>
    <t>880-2323</t>
  </si>
  <si>
    <t>880-2214</t>
  </si>
  <si>
    <t>宮崎県宮崎市高岡町小山田</t>
  </si>
  <si>
    <t>889-1713</t>
  </si>
  <si>
    <t>宮崎県宮崎市高岡町上倉永</t>
  </si>
  <si>
    <t>880-2213</t>
  </si>
  <si>
    <t>880-2325</t>
  </si>
  <si>
    <t>宮崎県宮崎市高岡町紙屋</t>
  </si>
  <si>
    <t>880-2222</t>
  </si>
  <si>
    <t>宮崎県宮崎市高岡町五町</t>
  </si>
  <si>
    <t>880-2322</t>
  </si>
  <si>
    <t>880-2212</t>
  </si>
  <si>
    <t>宮崎県宮崎市高岡町下倉永</t>
  </si>
  <si>
    <t>880-2215</t>
  </si>
  <si>
    <t>宮崎県宮崎市高岡町高浜</t>
  </si>
  <si>
    <t>880-2211</t>
  </si>
  <si>
    <t>宮崎県宮崎市高岡町花見</t>
  </si>
  <si>
    <t>880-0852</t>
  </si>
  <si>
    <t>宮崎県宮崎市高洲町</t>
  </si>
  <si>
    <t>880-0812</t>
  </si>
  <si>
    <t>宮崎県宮崎市高千穂通</t>
  </si>
  <si>
    <t>880-0003</t>
  </si>
  <si>
    <t>宮崎県宮崎市高松町</t>
  </si>
  <si>
    <t>880-0855</t>
  </si>
  <si>
    <t>宮崎県宮崎市田代町</t>
  </si>
  <si>
    <t>880-0001</t>
  </si>
  <si>
    <t>宮崎県宮崎市橘通西</t>
  </si>
  <si>
    <t>880-0805</t>
  </si>
  <si>
    <t>宮崎県宮崎市橘通東</t>
  </si>
  <si>
    <t>880-0908</t>
  </si>
  <si>
    <t>宮崎県宮崎市谷川</t>
  </si>
  <si>
    <t>880-0909</t>
  </si>
  <si>
    <t>宮崎県宮崎市谷川町</t>
  </si>
  <si>
    <t>889-1703</t>
  </si>
  <si>
    <t>宮崎県宮崎市田野町あけぼの</t>
  </si>
  <si>
    <t>889-1702</t>
  </si>
  <si>
    <t>宮崎県宮崎市田野町乙</t>
  </si>
  <si>
    <t>889-1701</t>
  </si>
  <si>
    <t>宮崎県宮崎市田野町甲</t>
  </si>
  <si>
    <t>889-1704</t>
  </si>
  <si>
    <t>宮崎県宮崎市田野町南原</t>
  </si>
  <si>
    <t>880-0911</t>
  </si>
  <si>
    <t>宮崎県宮崎市田吉</t>
  </si>
  <si>
    <t>880-0006</t>
  </si>
  <si>
    <t>宮崎県宮崎市千草町</t>
  </si>
  <si>
    <t>880-0002</t>
  </si>
  <si>
    <t>宮崎県宮崎市中央通</t>
  </si>
  <si>
    <t>880-0926</t>
  </si>
  <si>
    <t>宮崎県宮崎市月見ケ丘</t>
  </si>
  <si>
    <t>880-2232</t>
  </si>
  <si>
    <t>宮崎県宮崎市堤内</t>
  </si>
  <si>
    <t>880-0913</t>
  </si>
  <si>
    <t>宮崎県宮崎市恒久</t>
  </si>
  <si>
    <t>880-0916</t>
  </si>
  <si>
    <t>880-0915</t>
  </si>
  <si>
    <t>宮崎県宮崎市恒久南</t>
  </si>
  <si>
    <t>880-0014</t>
  </si>
  <si>
    <t>宮崎県宮崎市鶴島</t>
  </si>
  <si>
    <t>880-0861</t>
  </si>
  <si>
    <t>宮崎県宮崎市出来島町</t>
  </si>
  <si>
    <t>880-0936</t>
  </si>
  <si>
    <t>宮崎県宮崎市天満</t>
  </si>
  <si>
    <t>880-0935</t>
  </si>
  <si>
    <t>宮崎県宮崎市天満町</t>
  </si>
  <si>
    <t>880-0928</t>
  </si>
  <si>
    <t>宮崎県宮崎市東宮</t>
  </si>
  <si>
    <t>880-2114</t>
  </si>
  <si>
    <t>宮崎県宮崎市富吉</t>
  </si>
  <si>
    <t>880-0025</t>
  </si>
  <si>
    <t>宮崎県宮崎市中津瀬町</t>
  </si>
  <si>
    <t>880-0853</t>
  </si>
  <si>
    <t>宮崎県宮崎市中西町</t>
  </si>
  <si>
    <t>880-0904</t>
  </si>
  <si>
    <t>宮崎県宮崎市中村東</t>
  </si>
  <si>
    <t>880-0905</t>
  </si>
  <si>
    <t>宮崎県宮崎市中村西</t>
  </si>
  <si>
    <t>880-2115</t>
  </si>
  <si>
    <t>宮崎県宮崎市長嶺</t>
  </si>
  <si>
    <t>880-0826</t>
  </si>
  <si>
    <t>宮崎県宮崎市波島</t>
  </si>
  <si>
    <t>880-0124</t>
  </si>
  <si>
    <t>宮崎県宮崎市新名爪</t>
  </si>
  <si>
    <t>880-0027</t>
  </si>
  <si>
    <t>宮崎県宮崎市西池町</t>
  </si>
  <si>
    <t>880-0818</t>
  </si>
  <si>
    <t>宮崎県宮崎市錦本町</t>
  </si>
  <si>
    <t>880-0811</t>
  </si>
  <si>
    <t>宮崎県宮崎市錦町</t>
  </si>
  <si>
    <t>880-0016</t>
  </si>
  <si>
    <t>宮崎県宮崎市西高松町</t>
  </si>
  <si>
    <t>880-0036</t>
  </si>
  <si>
    <t>宮崎県宮崎市花ケ島町</t>
  </si>
  <si>
    <t>880-0026</t>
  </si>
  <si>
    <t>宮崎県宮崎市花殿町</t>
  </si>
  <si>
    <t>880-0939</t>
  </si>
  <si>
    <t>宮崎県宮崎市花山手西</t>
  </si>
  <si>
    <t>880-0930</t>
  </si>
  <si>
    <t>宮崎県宮崎市花山手東</t>
  </si>
  <si>
    <t>880-0007</t>
  </si>
  <si>
    <t>宮崎県宮崎市原町</t>
  </si>
  <si>
    <t>880-0832</t>
  </si>
  <si>
    <t>宮崎県宮崎市稗原町</t>
  </si>
  <si>
    <t>880-0825</t>
  </si>
  <si>
    <t>宮崎県宮崎市東大宮</t>
  </si>
  <si>
    <t>880-0901</t>
  </si>
  <si>
    <t>宮崎県宮崎市東大淀</t>
  </si>
  <si>
    <t>880-0856</t>
  </si>
  <si>
    <t>宮崎県宮崎市日ノ出町</t>
  </si>
  <si>
    <t>880-0806</t>
  </si>
  <si>
    <t>宮崎県宮崎市広島</t>
  </si>
  <si>
    <t>880-0125</t>
  </si>
  <si>
    <t>宮崎県宮崎市広原</t>
  </si>
  <si>
    <t>880-0946</t>
  </si>
  <si>
    <t>宮崎県宮崎市福島町</t>
  </si>
  <si>
    <t>880-0945</t>
  </si>
  <si>
    <t>880-0031</t>
  </si>
  <si>
    <t>宮崎県宮崎市船塚</t>
  </si>
  <si>
    <t>880-0931</t>
  </si>
  <si>
    <t>宮崎県宮崎市古城町</t>
  </si>
  <si>
    <t>880-0046</t>
  </si>
  <si>
    <t>宮崎県宮崎市平和が丘北町</t>
  </si>
  <si>
    <t>880-0047</t>
  </si>
  <si>
    <t>宮崎県宮崎市平和が丘西町</t>
  </si>
  <si>
    <t>880-0042</t>
  </si>
  <si>
    <t>宮崎県宮崎市平和が丘東町</t>
  </si>
  <si>
    <t>880-0802</t>
  </si>
  <si>
    <t>宮崎県宮崎市別府町</t>
  </si>
  <si>
    <t>880-0123</t>
  </si>
  <si>
    <t>宮崎県宮崎市芳士</t>
  </si>
  <si>
    <t>889-1716</t>
  </si>
  <si>
    <t>宮崎県宮崎市細江</t>
  </si>
  <si>
    <t>880-2116</t>
  </si>
  <si>
    <t>880-0873</t>
  </si>
  <si>
    <t>宮崎県宮崎市堀川町</t>
  </si>
  <si>
    <t>880-0922</t>
  </si>
  <si>
    <t>宮崎県宮崎市本郷</t>
  </si>
  <si>
    <t>880-0925</t>
  </si>
  <si>
    <t>宮崎県宮崎市本郷北方</t>
  </si>
  <si>
    <t>880-0921</t>
  </si>
  <si>
    <t>宮崎県宮崎市本郷南方</t>
  </si>
  <si>
    <t>880-0863</t>
  </si>
  <si>
    <t>宮崎県宮崎市前原町</t>
  </si>
  <si>
    <t>880-0013</t>
  </si>
  <si>
    <t>宮崎県宮崎市松橋</t>
  </si>
  <si>
    <t>880-0865</t>
  </si>
  <si>
    <t>宮崎県宮崎市松山</t>
  </si>
  <si>
    <t>880-0929</t>
  </si>
  <si>
    <t>宮崎県宮崎市まなび野</t>
  </si>
  <si>
    <t>880-0813</t>
  </si>
  <si>
    <t>宮崎県宮崎市丸島町</t>
  </si>
  <si>
    <t>880-0052</t>
  </si>
  <si>
    <t>宮崎県宮崎市丸山</t>
  </si>
  <si>
    <t>880-0858</t>
  </si>
  <si>
    <t>宮崎県宮崎市港</t>
  </si>
  <si>
    <t>880-0851</t>
  </si>
  <si>
    <t>宮崎県宮崎市港東</t>
  </si>
  <si>
    <t>880-0037</t>
  </si>
  <si>
    <t>宮崎県宮崎市南方町</t>
  </si>
  <si>
    <t>880-0005</t>
  </si>
  <si>
    <t>宮崎県宮崎市南高松町</t>
  </si>
  <si>
    <t>880-0055</t>
  </si>
  <si>
    <t>宮崎県宮崎市南花ケ島町</t>
  </si>
  <si>
    <t>880-0906</t>
  </si>
  <si>
    <t>宮崎県宮崎市南町</t>
  </si>
  <si>
    <t>880-0879</t>
  </si>
  <si>
    <t>宮崎県宮崎市宮崎駅東</t>
  </si>
  <si>
    <t>880-0804</t>
  </si>
  <si>
    <t>宮崎県宮崎市宮田町</t>
  </si>
  <si>
    <t>880-0914</t>
  </si>
  <si>
    <t>宮崎県宮崎市宮の元町</t>
  </si>
  <si>
    <t>880-0877</t>
  </si>
  <si>
    <t>宮崎県宮崎市宮脇町</t>
  </si>
  <si>
    <t>880-0837</t>
  </si>
  <si>
    <t>宮崎県宮崎市村角町</t>
  </si>
  <si>
    <t>880-0004</t>
  </si>
  <si>
    <t>宮崎県宮崎市元宮町</t>
  </si>
  <si>
    <t>880-0844</t>
  </si>
  <si>
    <t>宮崎県宮崎市柳丸町</t>
  </si>
  <si>
    <t>880-0034</t>
  </si>
  <si>
    <t>宮崎県宮崎市矢の先町</t>
  </si>
  <si>
    <t>880-0836</t>
  </si>
  <si>
    <t>宮崎県宮崎市山崎町</t>
  </si>
  <si>
    <t>880-0878</t>
  </si>
  <si>
    <t>宮崎県宮崎市大和町</t>
  </si>
  <si>
    <t>880-2233</t>
  </si>
  <si>
    <t>宮崎県宮崎市吉野</t>
  </si>
  <si>
    <t>880-0841</t>
  </si>
  <si>
    <t>宮崎県宮崎市吉村町</t>
  </si>
  <si>
    <t>880-0907</t>
  </si>
  <si>
    <t>宮崎県宮崎市淀川</t>
  </si>
  <si>
    <t>880-0023</t>
  </si>
  <si>
    <t>宮崎県宮崎市和知川原</t>
  </si>
  <si>
    <t>885-0034</t>
  </si>
  <si>
    <t>宮崎県都城市菖蒲原町</t>
  </si>
  <si>
    <t>885-0041</t>
  </si>
  <si>
    <t>宮崎県都城市一万城町</t>
  </si>
  <si>
    <t>885-0064</t>
  </si>
  <si>
    <t>宮崎県都城市今町</t>
  </si>
  <si>
    <t>885-1101</t>
  </si>
  <si>
    <t>宮崎県都城市岩満町</t>
  </si>
  <si>
    <t>885-0019</t>
  </si>
  <si>
    <t>宮崎県都城市祝吉</t>
  </si>
  <si>
    <t>885-0014</t>
  </si>
  <si>
    <t>宮崎県都城市祝吉町</t>
  </si>
  <si>
    <t>885-0063</t>
  </si>
  <si>
    <t>宮崎県都城市梅北町</t>
  </si>
  <si>
    <t>885-0062</t>
  </si>
  <si>
    <t>宮崎県都城市大岩田町</t>
  </si>
  <si>
    <t>885-0112</t>
  </si>
  <si>
    <t>宮崎県都城市乙房町</t>
  </si>
  <si>
    <t>885-0074</t>
  </si>
  <si>
    <t>宮崎県都城市甲斐元町</t>
  </si>
  <si>
    <t>885-0111</t>
  </si>
  <si>
    <t>宮崎県都城市菓子野町</t>
  </si>
  <si>
    <t>885-0001</t>
  </si>
  <si>
    <t>宮崎県都城市金田町</t>
  </si>
  <si>
    <t>885-0012</t>
  </si>
  <si>
    <t>宮崎県都城市上川東</t>
  </si>
  <si>
    <t>885-1103</t>
  </si>
  <si>
    <t>宮崎県都城市上水流町</t>
  </si>
  <si>
    <t>885-0042</t>
  </si>
  <si>
    <t>宮崎県都城市上長飯町</t>
  </si>
  <si>
    <t>885-0053</t>
  </si>
  <si>
    <t>宮崎県都城市上東町</t>
  </si>
  <si>
    <t>885-0072</t>
  </si>
  <si>
    <t>宮崎県都城市上町</t>
  </si>
  <si>
    <t>885-0024</t>
  </si>
  <si>
    <t>宮崎県都城市北原町</t>
  </si>
  <si>
    <t>885-0086</t>
  </si>
  <si>
    <t>宮崎県都城市久保原町</t>
  </si>
  <si>
    <t>885-0051</t>
  </si>
  <si>
    <t>宮崎県都城市蔵原町</t>
  </si>
  <si>
    <t>885-0018</t>
  </si>
  <si>
    <t>宮崎県都城市郡元</t>
  </si>
  <si>
    <t>885-0013</t>
  </si>
  <si>
    <t>宮崎県都城市郡元町</t>
  </si>
  <si>
    <t>885-0084</t>
  </si>
  <si>
    <t>宮崎県都城市五十町</t>
  </si>
  <si>
    <t>885-0022</t>
  </si>
  <si>
    <t>宮崎県都城市小松原町</t>
  </si>
  <si>
    <t>885-0023</t>
  </si>
  <si>
    <t>宮崎県都城市栄町</t>
  </si>
  <si>
    <t>885-0093</t>
  </si>
  <si>
    <t>宮崎県都城市志比田町</t>
  </si>
  <si>
    <t>885-0011</t>
  </si>
  <si>
    <t>宮崎県都城市下川東</t>
  </si>
  <si>
    <t>885-1102</t>
  </si>
  <si>
    <t>宮崎県都城市下水流町</t>
  </si>
  <si>
    <t>885-0061</t>
  </si>
  <si>
    <t>宮崎県都城市下長飯町</t>
  </si>
  <si>
    <t>885-0114</t>
  </si>
  <si>
    <t>宮崎県都城市庄内町</t>
  </si>
  <si>
    <t>885-0005</t>
  </si>
  <si>
    <t>宮崎県都城市神之山町</t>
  </si>
  <si>
    <t>885-0113</t>
  </si>
  <si>
    <t>宮崎県都城市関之尾町</t>
  </si>
  <si>
    <t>885-0015</t>
  </si>
  <si>
    <t>宮崎県都城市千町</t>
  </si>
  <si>
    <t>885-0026</t>
  </si>
  <si>
    <t>宮崎県都城市大王町</t>
  </si>
  <si>
    <t>885-0081</t>
  </si>
  <si>
    <t>宮崎県都城市鷹尾</t>
  </si>
  <si>
    <t>885-0003</t>
  </si>
  <si>
    <t>宮崎県都城市高木町</t>
  </si>
  <si>
    <t>889-4502</t>
  </si>
  <si>
    <t>宮崎県都城市高崎町江平</t>
  </si>
  <si>
    <t>889-4505</t>
  </si>
  <si>
    <t>宮崎県都城市高崎町大牟田</t>
  </si>
  <si>
    <t>889-4504</t>
  </si>
  <si>
    <t>宮崎県都城市高崎町東霧島</t>
  </si>
  <si>
    <t>889-4503</t>
  </si>
  <si>
    <t>宮崎県都城市高崎町縄瀬</t>
  </si>
  <si>
    <t>889-4501</t>
  </si>
  <si>
    <t>宮崎県都城市高崎町笛水</t>
  </si>
  <si>
    <t>889-4506</t>
  </si>
  <si>
    <t>宮崎県都城市高崎町前田</t>
  </si>
  <si>
    <t>885-1311</t>
  </si>
  <si>
    <t>宮崎県都城市高城町有水</t>
  </si>
  <si>
    <t>885-1205</t>
  </si>
  <si>
    <t>宮崎県都城市高城町石山</t>
  </si>
  <si>
    <t>885-1203</t>
  </si>
  <si>
    <t>宮崎県都城市高城町大井手</t>
  </si>
  <si>
    <t>885-1204</t>
  </si>
  <si>
    <t>宮崎県都城市高城町桜木</t>
  </si>
  <si>
    <t>885-1312</t>
  </si>
  <si>
    <t>宮崎県都城市高城町四家</t>
  </si>
  <si>
    <t>885-1201</t>
  </si>
  <si>
    <t>宮崎県都城市高城町高城</t>
  </si>
  <si>
    <t>885-1202</t>
  </si>
  <si>
    <t>宮崎県都城市高城町穂満坊</t>
  </si>
  <si>
    <t>885-0221</t>
  </si>
  <si>
    <t>宮崎県都城市高野町</t>
  </si>
  <si>
    <t>885-0035</t>
  </si>
  <si>
    <t>宮崎県都城市立野町</t>
  </si>
  <si>
    <t>885-0002</t>
  </si>
  <si>
    <t>宮崎県都城市太郎坊町</t>
  </si>
  <si>
    <t>885-0033</t>
  </si>
  <si>
    <t>宮崎県都城市妻ケ丘町</t>
  </si>
  <si>
    <t>885-0031</t>
  </si>
  <si>
    <t>宮崎県都城市天神町</t>
  </si>
  <si>
    <t>885-0017</t>
  </si>
  <si>
    <t>宮崎県都城市年見町</t>
  </si>
  <si>
    <t>885-0004</t>
  </si>
  <si>
    <t>宮崎県都城市都北町</t>
  </si>
  <si>
    <t>885-0043</t>
  </si>
  <si>
    <t>宮崎県都城市豊満町</t>
  </si>
  <si>
    <t>885-0032</t>
  </si>
  <si>
    <t>宮崎県都城市中原町</t>
  </si>
  <si>
    <t>885-0071</t>
  </si>
  <si>
    <t>宮崎県都城市中町</t>
  </si>
  <si>
    <t>885-0225</t>
  </si>
  <si>
    <t>宮崎県都城市夏尾町</t>
  </si>
  <si>
    <t>885-0076</t>
  </si>
  <si>
    <t>宮崎県都城市西町</t>
  </si>
  <si>
    <t>885-1104</t>
  </si>
  <si>
    <t>宮崎県都城市野々美谷町</t>
  </si>
  <si>
    <t>885-0075</t>
  </si>
  <si>
    <t>宮崎県都城市八幡町</t>
  </si>
  <si>
    <t>885-0037</t>
  </si>
  <si>
    <t>宮崎県都城市花繰町</t>
  </si>
  <si>
    <t>885-0055</t>
  </si>
  <si>
    <t>宮崎県都城市早鈴町</t>
  </si>
  <si>
    <t>885-0016</t>
  </si>
  <si>
    <t>宮崎県都城市早水町</t>
  </si>
  <si>
    <t>885-0052</t>
  </si>
  <si>
    <t>宮崎県都城市東町</t>
  </si>
  <si>
    <t>885-0073</t>
  </si>
  <si>
    <t>宮崎県都城市姫城町</t>
  </si>
  <si>
    <t>885-0021</t>
  </si>
  <si>
    <t>宮崎県都城市平江町</t>
  </si>
  <si>
    <t>885-0085</t>
  </si>
  <si>
    <t>宮崎県都城市平塚町</t>
  </si>
  <si>
    <t>885-0036</t>
  </si>
  <si>
    <t>宮崎県都城市広原町</t>
  </si>
  <si>
    <t>885-0025</t>
  </si>
  <si>
    <t>宮崎県都城市前田町</t>
  </si>
  <si>
    <t>885-0077</t>
  </si>
  <si>
    <t>宮崎県都城市松元町</t>
  </si>
  <si>
    <t>885-1105</t>
  </si>
  <si>
    <t>宮崎県都城市丸谷町</t>
  </si>
  <si>
    <t>885-0224</t>
  </si>
  <si>
    <t>宮崎県都城市御池町</t>
  </si>
  <si>
    <t>885-0222</t>
  </si>
  <si>
    <t>宮崎県都城市美川町</t>
  </si>
  <si>
    <t>885-0082</t>
  </si>
  <si>
    <t>宮崎県都城市南鷹尾町</t>
  </si>
  <si>
    <t>885-0092</t>
  </si>
  <si>
    <t>宮崎県都城市南横市町</t>
  </si>
  <si>
    <t>885-0095</t>
  </si>
  <si>
    <t>宮崎県都城市蓑原町</t>
  </si>
  <si>
    <t>885-0083</t>
  </si>
  <si>
    <t>宮崎県都城市都島町</t>
  </si>
  <si>
    <t>885-0094</t>
  </si>
  <si>
    <t>宮崎県都城市都原町</t>
  </si>
  <si>
    <t>885-0078</t>
  </si>
  <si>
    <t>宮崎県都城市宮丸町</t>
  </si>
  <si>
    <t>885-0079</t>
  </si>
  <si>
    <t>宮崎県都城市牟田町</t>
  </si>
  <si>
    <t>885-0044</t>
  </si>
  <si>
    <t>宮崎県都城市安久町</t>
  </si>
  <si>
    <t>889-4602</t>
  </si>
  <si>
    <t>宮崎県都城市山田町中霧島</t>
  </si>
  <si>
    <t>889-4601</t>
  </si>
  <si>
    <t>宮崎県都城市山田町山田</t>
  </si>
  <si>
    <t>889-1801</t>
  </si>
  <si>
    <t>宮崎県都城市山之口町富吉</t>
  </si>
  <si>
    <t>889-1802</t>
  </si>
  <si>
    <t>宮崎県都城市山之口町花木</t>
  </si>
  <si>
    <t>880-2303</t>
  </si>
  <si>
    <t>宮崎県都城市山之口町山之口</t>
  </si>
  <si>
    <t>889-1803</t>
  </si>
  <si>
    <t>885-0091</t>
  </si>
  <si>
    <t>宮崎県都城市横市町</t>
  </si>
  <si>
    <t>885-0006</t>
  </si>
  <si>
    <t>宮崎県都城市吉尾町</t>
  </si>
  <si>
    <t>885-0223</t>
  </si>
  <si>
    <t>宮崎県都城市吉之元町</t>
  </si>
  <si>
    <t>885-0054</t>
  </si>
  <si>
    <t>宮崎県都城市若葉町</t>
  </si>
  <si>
    <t>889-0517</t>
  </si>
  <si>
    <t>宮崎県延岡市赤水町</t>
  </si>
  <si>
    <t>882-0845</t>
  </si>
  <si>
    <t>宮崎県延岡市安賀多町</t>
  </si>
  <si>
    <t>889-0507</t>
  </si>
  <si>
    <t>宮崎県延岡市旭ケ丘</t>
  </si>
  <si>
    <t>882-0847</t>
  </si>
  <si>
    <t>宮崎県延岡市旭町</t>
  </si>
  <si>
    <t>882-0872</t>
  </si>
  <si>
    <t>宮崎県延岡市愛宕町</t>
  </si>
  <si>
    <t>882-0871</t>
  </si>
  <si>
    <t>宮崎県延岡市愛宕山</t>
  </si>
  <si>
    <t>882-0071</t>
  </si>
  <si>
    <t>宮崎県延岡市天下町</t>
  </si>
  <si>
    <t>882-0025</t>
  </si>
  <si>
    <t>宮崎県延岡市粟野名町</t>
  </si>
  <si>
    <t>889-0503</t>
  </si>
  <si>
    <t>宮崎県延岡市伊形町</t>
  </si>
  <si>
    <t>889-0501</t>
  </si>
  <si>
    <t>宮崎県延岡市石田町</t>
  </si>
  <si>
    <t>882-0831</t>
  </si>
  <si>
    <t>宮崎県延岡市出口町</t>
  </si>
  <si>
    <t>882-0856</t>
  </si>
  <si>
    <t>宮崎県延岡市出北</t>
  </si>
  <si>
    <t>882-0003</t>
  </si>
  <si>
    <t>宮崎県延岡市稲葉崎町</t>
  </si>
  <si>
    <t>882-0095</t>
  </si>
  <si>
    <t>宮崎県延岡市浦城町</t>
  </si>
  <si>
    <t>882-0084</t>
  </si>
  <si>
    <t>宮崎県延岡市宇和田町</t>
  </si>
  <si>
    <t>882-0046</t>
  </si>
  <si>
    <t>宮崎県延岡市恵比須町</t>
  </si>
  <si>
    <t>882-0013</t>
  </si>
  <si>
    <t>宮崎県延岡市追内町</t>
  </si>
  <si>
    <t>882-0001</t>
  </si>
  <si>
    <t>宮崎県延岡市大峡町</t>
  </si>
  <si>
    <t>882-0027</t>
  </si>
  <si>
    <t>宮崎県延岡市大門町</t>
  </si>
  <si>
    <t>882-0841</t>
  </si>
  <si>
    <t>宮崎県延岡市大瀬町</t>
  </si>
  <si>
    <t>882-0024</t>
  </si>
  <si>
    <t>宮崎県延岡市大武町</t>
  </si>
  <si>
    <t>882-0803</t>
  </si>
  <si>
    <t>宮崎県延岡市大貫町</t>
  </si>
  <si>
    <t>882-0086</t>
  </si>
  <si>
    <t>宮崎県延岡市大野町</t>
  </si>
  <si>
    <t>882-0056</t>
  </si>
  <si>
    <t>宮崎県延岡市岡富町</t>
  </si>
  <si>
    <t>882-0057</t>
  </si>
  <si>
    <t>宮崎県延岡市岡富山</t>
  </si>
  <si>
    <t>882-0075</t>
  </si>
  <si>
    <t>宮崎県延岡市岡元町</t>
  </si>
  <si>
    <t>882-0876</t>
  </si>
  <si>
    <t>宮崎県延岡市沖田町</t>
  </si>
  <si>
    <t>882-0006</t>
  </si>
  <si>
    <t>宮崎県延岡市尾崎町</t>
  </si>
  <si>
    <t>882-0855</t>
  </si>
  <si>
    <t>宮崎県延岡市卸本町</t>
  </si>
  <si>
    <t>882-0073</t>
  </si>
  <si>
    <t>宮崎県延岡市貝の畑町</t>
  </si>
  <si>
    <t>882-0085</t>
  </si>
  <si>
    <t>宮崎県延岡市鹿狩瀬町</t>
  </si>
  <si>
    <t>882-0004</t>
  </si>
  <si>
    <t>宮崎県延岡市樫山町</t>
  </si>
  <si>
    <t>882-0012</t>
  </si>
  <si>
    <t>宮崎県延岡市鹿小路</t>
  </si>
  <si>
    <t>882-0844</t>
  </si>
  <si>
    <t>宮崎県延岡市春日町</t>
  </si>
  <si>
    <t>882-0877</t>
  </si>
  <si>
    <t>宮崎県延岡市片田町</t>
  </si>
  <si>
    <t>882-0867</t>
  </si>
  <si>
    <t>宮崎県延岡市構口町</t>
  </si>
  <si>
    <t>889-0502</t>
  </si>
  <si>
    <t>宮崎県延岡市上伊形町</t>
  </si>
  <si>
    <t>882-0833</t>
  </si>
  <si>
    <t>宮崎県延岡市上大瀬町</t>
  </si>
  <si>
    <t>882-0885</t>
  </si>
  <si>
    <t>宮崎県延岡市上三輪町</t>
  </si>
  <si>
    <t>882-0017</t>
  </si>
  <si>
    <t>宮崎県延岡市川島町</t>
  </si>
  <si>
    <t>882-0033</t>
  </si>
  <si>
    <t>宮崎県延岡市川原崎町</t>
  </si>
  <si>
    <t>882-0043</t>
  </si>
  <si>
    <t>宮崎県延岡市祗園町</t>
  </si>
  <si>
    <t>889-0302</t>
  </si>
  <si>
    <t>宮崎県延岡市北浦町市振</t>
  </si>
  <si>
    <t>889-0301</t>
  </si>
  <si>
    <t>宮崎県延岡市北浦町古江</t>
  </si>
  <si>
    <t>889-0304</t>
  </si>
  <si>
    <t>宮崎県延岡市北浦町三川内</t>
  </si>
  <si>
    <t>889-0303</t>
  </si>
  <si>
    <t>宮崎県延岡市北浦町宮野浦</t>
  </si>
  <si>
    <t>882-0121</t>
  </si>
  <si>
    <t>宮崎県延岡市北方町板上</t>
  </si>
  <si>
    <t>882-0122</t>
  </si>
  <si>
    <t>宮崎県延岡市北方町板下</t>
  </si>
  <si>
    <t>882-0123</t>
  </si>
  <si>
    <t>宮崎県延岡市北方町うそ越</t>
  </si>
  <si>
    <t>882-0106</t>
  </si>
  <si>
    <t>宮崎県延岡市北方町笠下</t>
  </si>
  <si>
    <t>882-0126</t>
  </si>
  <si>
    <t>宮崎県延岡市北方町上崎</t>
  </si>
  <si>
    <t>882-0231</t>
  </si>
  <si>
    <t>宮崎県延岡市北方町上鹿川</t>
  </si>
  <si>
    <t>882-0125</t>
  </si>
  <si>
    <t>宮崎県延岡市北方町川水流</t>
  </si>
  <si>
    <t>882-0129</t>
  </si>
  <si>
    <t>宮崎県延岡市北方町北久保山</t>
  </si>
  <si>
    <t>882-0127</t>
  </si>
  <si>
    <t>宮崎県延岡市北方町蔵田</t>
  </si>
  <si>
    <t>882-0241</t>
  </si>
  <si>
    <t>宮崎県延岡市北方町三ケ村</t>
  </si>
  <si>
    <t>882-0237</t>
  </si>
  <si>
    <t>宮崎県延岡市北方町椎畑</t>
  </si>
  <si>
    <t>882-0232</t>
  </si>
  <si>
    <t>宮崎県延岡市北方町下鹿川</t>
  </si>
  <si>
    <t>882-0233</t>
  </si>
  <si>
    <t>宮崎県延岡市北方町菅原</t>
  </si>
  <si>
    <t>882-0124</t>
  </si>
  <si>
    <t>宮崎県延岡市北方町曽木</t>
  </si>
  <si>
    <t>882-0238</t>
  </si>
  <si>
    <t>宮崎県延岡市北方町滝下</t>
  </si>
  <si>
    <t>882-0104</t>
  </si>
  <si>
    <t>宮崎県延岡市北方町角田</t>
  </si>
  <si>
    <t>882-0245</t>
  </si>
  <si>
    <t>宮崎県延岡市北方町早上</t>
  </si>
  <si>
    <t>882-0244</t>
  </si>
  <si>
    <t>宮崎県延岡市北方町早中</t>
  </si>
  <si>
    <t>882-0243</t>
  </si>
  <si>
    <t>宮崎県延岡市北方町早日渡</t>
  </si>
  <si>
    <t>882-0236</t>
  </si>
  <si>
    <t>宮崎県延岡市北方町日平</t>
  </si>
  <si>
    <t>882-0107</t>
  </si>
  <si>
    <t>宮崎県延岡市北方町藤の木</t>
  </si>
  <si>
    <t>882-0101</t>
  </si>
  <si>
    <t>宮崎県延岡市北方町二股</t>
  </si>
  <si>
    <t>882-0235</t>
  </si>
  <si>
    <t>宮崎県延岡市北方町槇峰</t>
  </si>
  <si>
    <t>882-0128</t>
  </si>
  <si>
    <t>宮崎県延岡市北方町南久保山</t>
  </si>
  <si>
    <t>882-0234</t>
  </si>
  <si>
    <t>宮崎県延岡市北方町美々地</t>
  </si>
  <si>
    <t>882-0242</t>
  </si>
  <si>
    <t>宮崎県延岡市北方町八峡</t>
  </si>
  <si>
    <t>882-0097</t>
  </si>
  <si>
    <t>宮崎県延岡市北川町川内名</t>
  </si>
  <si>
    <t>889-0101</t>
  </si>
  <si>
    <t>889-0102</t>
  </si>
  <si>
    <t>宮崎県延岡市北川町長井</t>
  </si>
  <si>
    <t>882-0041</t>
  </si>
  <si>
    <t>宮崎県延岡市北小路</t>
  </si>
  <si>
    <t>882-0834</t>
  </si>
  <si>
    <t>宮崎県延岡市北新小路</t>
  </si>
  <si>
    <t>889-0505</t>
  </si>
  <si>
    <t>宮崎県延岡市北一ケ岡</t>
  </si>
  <si>
    <t>882-0814</t>
  </si>
  <si>
    <t>宮崎県延岡市北町</t>
  </si>
  <si>
    <t>882-0873</t>
  </si>
  <si>
    <t>宮崎県延岡市共栄町</t>
  </si>
  <si>
    <t>889-0514</t>
  </si>
  <si>
    <t>宮崎県延岡市櫛津町</t>
  </si>
  <si>
    <t>889-0322</t>
  </si>
  <si>
    <t>宮崎県延岡市熊野江町</t>
  </si>
  <si>
    <t>882-0091</t>
  </si>
  <si>
    <t>宮崎県延岡市桑平町</t>
  </si>
  <si>
    <t>882-0093</t>
  </si>
  <si>
    <t>宮崎県延岡市神戸町</t>
  </si>
  <si>
    <t>882-0076</t>
  </si>
  <si>
    <t>宮崎県延岡市小川町</t>
  </si>
  <si>
    <t>882-0882</t>
  </si>
  <si>
    <t>宮崎県延岡市小野町</t>
  </si>
  <si>
    <t>882-0061</t>
  </si>
  <si>
    <t>宮崎県延岡市小峰町</t>
  </si>
  <si>
    <t>882-0047</t>
  </si>
  <si>
    <t>宮崎県延岡市紺屋町</t>
  </si>
  <si>
    <t>882-0832</t>
  </si>
  <si>
    <t>宮崎県延岡市西小路</t>
  </si>
  <si>
    <t>882-0053</t>
  </si>
  <si>
    <t>宮崎県延岡市幸町</t>
  </si>
  <si>
    <t>882-0054</t>
  </si>
  <si>
    <t>宮崎県延岡市栄町</t>
  </si>
  <si>
    <t>882-0007</t>
  </si>
  <si>
    <t>宮崎県延岡市桜ケ丘</t>
  </si>
  <si>
    <t>882-0816</t>
  </si>
  <si>
    <t>宮崎県延岡市桜小路</t>
  </si>
  <si>
    <t>882-0036</t>
  </si>
  <si>
    <t>宮崎県延岡市桜園町</t>
  </si>
  <si>
    <t>882-0002</t>
  </si>
  <si>
    <t>宮崎県延岡市差木野町</t>
  </si>
  <si>
    <t>882-0081</t>
  </si>
  <si>
    <t>宮崎県延岡市佐野町</t>
  </si>
  <si>
    <t>882-0864</t>
  </si>
  <si>
    <t>宮崎県延岡市塩浜町</t>
  </si>
  <si>
    <t>882-0096</t>
  </si>
  <si>
    <t>宮崎県延岡市島浦町</t>
  </si>
  <si>
    <t>889-0504</t>
  </si>
  <si>
    <t>宮崎県延岡市下伊形町</t>
  </si>
  <si>
    <t>882-0883</t>
  </si>
  <si>
    <t>宮崎県延岡市下三輪町</t>
  </si>
  <si>
    <t>882-0034</t>
  </si>
  <si>
    <t>宮崎県延岡市昭和町</t>
  </si>
  <si>
    <t>882-0014</t>
  </si>
  <si>
    <t>宮崎県延岡市白石町</t>
  </si>
  <si>
    <t>882-0835</t>
  </si>
  <si>
    <t>宮崎県延岡市新小路</t>
  </si>
  <si>
    <t>889-0512</t>
  </si>
  <si>
    <t>宮崎県延岡市新浜町</t>
  </si>
  <si>
    <t>882-0827</t>
  </si>
  <si>
    <t>宮崎県延岡市新町</t>
  </si>
  <si>
    <t>882-0011</t>
  </si>
  <si>
    <t>宮崎県延岡市須佐町</t>
  </si>
  <si>
    <t>882-0825</t>
  </si>
  <si>
    <t>宮崎県延岡市須崎町</t>
  </si>
  <si>
    <t>889-0321</t>
  </si>
  <si>
    <t>宮崎県延岡市須美江町</t>
  </si>
  <si>
    <t>882-0045</t>
  </si>
  <si>
    <t>宮崎県延岡市瀬之口町</t>
  </si>
  <si>
    <t>882-0857</t>
  </si>
  <si>
    <t>宮崎県延岡市惣領町</t>
  </si>
  <si>
    <t>889-0516</t>
  </si>
  <si>
    <t>宮崎県延岡市鯛名町</t>
  </si>
  <si>
    <t>882-0042</t>
  </si>
  <si>
    <t>宮崎県延岡市高千穂通</t>
  </si>
  <si>
    <t>882-0064</t>
  </si>
  <si>
    <t>宮崎県延岡市高野町</t>
  </si>
  <si>
    <t>882-0874</t>
  </si>
  <si>
    <t>宮崎県延岡市伊達町</t>
  </si>
  <si>
    <t>882-0824</t>
  </si>
  <si>
    <t>宮崎県延岡市中央通</t>
  </si>
  <si>
    <t>882-0836</t>
  </si>
  <si>
    <t>宮崎県延岡市恒富町</t>
  </si>
  <si>
    <t>882-0865</t>
  </si>
  <si>
    <t>宮崎県延岡市鶴ケ丘</t>
  </si>
  <si>
    <t>882-0811</t>
  </si>
  <si>
    <t>宮崎県延岡市天神小路</t>
  </si>
  <si>
    <t>882-0016</t>
  </si>
  <si>
    <t>宮崎県延岡市東海町</t>
  </si>
  <si>
    <t>889-0513</t>
  </si>
  <si>
    <t>宮崎県延岡市土々呂町</t>
  </si>
  <si>
    <t>882-0051</t>
  </si>
  <si>
    <t>宮崎県延岡市富美山町</t>
  </si>
  <si>
    <t>882-0031</t>
  </si>
  <si>
    <t>宮崎県延岡市中川原町</t>
  </si>
  <si>
    <t>882-0846</t>
  </si>
  <si>
    <t>宮崎県延岡市中島町</t>
  </si>
  <si>
    <t>882-0032</t>
  </si>
  <si>
    <t>宮崎県延岡市中の瀬町</t>
  </si>
  <si>
    <t>882-0823</t>
  </si>
  <si>
    <t>宮崎県延岡市中町</t>
  </si>
  <si>
    <t>882-0884</t>
  </si>
  <si>
    <t>宮崎県延岡市中三輪町</t>
  </si>
  <si>
    <t>882-0843</t>
  </si>
  <si>
    <t>宮崎県延岡市永池町</t>
  </si>
  <si>
    <t>882-0854</t>
  </si>
  <si>
    <t>宮崎県延岡市長浜町</t>
  </si>
  <si>
    <t>882-0005</t>
  </si>
  <si>
    <t>宮崎県延岡市夏田町</t>
  </si>
  <si>
    <t>882-0804</t>
  </si>
  <si>
    <t>宮崎県延岡市西階町</t>
  </si>
  <si>
    <t>882-0802</t>
  </si>
  <si>
    <t>宮崎県延岡市野地町</t>
  </si>
  <si>
    <t>882-0805</t>
  </si>
  <si>
    <t>宮崎県延岡市野田</t>
  </si>
  <si>
    <t>882-0801</t>
  </si>
  <si>
    <t>宮崎県延岡市野田町</t>
  </si>
  <si>
    <t>882-0052</t>
  </si>
  <si>
    <t>宮崎県延岡市萩町</t>
  </si>
  <si>
    <t>882-0044</t>
  </si>
  <si>
    <t>宮崎県延岡市博労町</t>
  </si>
  <si>
    <t>882-0851</t>
  </si>
  <si>
    <t>宮崎県延岡市浜砂</t>
  </si>
  <si>
    <t>882-0862</t>
  </si>
  <si>
    <t>宮崎県延岡市浜町</t>
  </si>
  <si>
    <t>882-0852</t>
  </si>
  <si>
    <t>宮崎県延岡市東浜砂町</t>
  </si>
  <si>
    <t>882-0813</t>
  </si>
  <si>
    <t>宮崎県延岡市東本小路</t>
  </si>
  <si>
    <t>882-0035</t>
  </si>
  <si>
    <t>宮崎県延岡市日の出町</t>
  </si>
  <si>
    <t>882-0861</t>
  </si>
  <si>
    <t>宮崎県延岡市別府町</t>
  </si>
  <si>
    <t>882-0065</t>
  </si>
  <si>
    <t>宮崎県延岡市平田町</t>
  </si>
  <si>
    <t>882-0866</t>
  </si>
  <si>
    <t>宮崎県延岡市平原町</t>
  </si>
  <si>
    <t>882-0022</t>
  </si>
  <si>
    <t>宮崎県延岡市二ツ島町</t>
  </si>
  <si>
    <t>882-0826</t>
  </si>
  <si>
    <t>宮崎県延岡市船倉町</t>
  </si>
  <si>
    <t>882-0063</t>
  </si>
  <si>
    <t>宮崎県延岡市古川町</t>
  </si>
  <si>
    <t>882-0837</t>
  </si>
  <si>
    <t>宮崎県延岡市古城町</t>
  </si>
  <si>
    <t>882-0853</t>
  </si>
  <si>
    <t>宮崎県延岡市方財町</t>
  </si>
  <si>
    <t>882-0082</t>
  </si>
  <si>
    <t>宮崎県延岡市祝子町</t>
  </si>
  <si>
    <t>882-0074</t>
  </si>
  <si>
    <t>宮崎県延岡市細見町</t>
  </si>
  <si>
    <t>882-0812</t>
  </si>
  <si>
    <t>宮崎県延岡市本小路</t>
  </si>
  <si>
    <t>882-0821</t>
  </si>
  <si>
    <t>宮崎県延岡市本町</t>
  </si>
  <si>
    <t>882-0066</t>
  </si>
  <si>
    <t>宮崎県延岡市舞野町</t>
  </si>
  <si>
    <t>882-0023</t>
  </si>
  <si>
    <t>宮崎県延岡市牧町</t>
  </si>
  <si>
    <t>889-0511</t>
  </si>
  <si>
    <t>宮崎県延岡市松原町</t>
  </si>
  <si>
    <t>882-0062</t>
  </si>
  <si>
    <t>宮崎県延岡市松山町</t>
  </si>
  <si>
    <t>882-0881</t>
  </si>
  <si>
    <t>宮崎県延岡市三須町</t>
  </si>
  <si>
    <t>882-0015</t>
  </si>
  <si>
    <t>宮崎県延岡市水尻町</t>
  </si>
  <si>
    <t>882-0842</t>
  </si>
  <si>
    <t>宮崎県延岡市三ツ瀬町</t>
  </si>
  <si>
    <t>882-0863</t>
  </si>
  <si>
    <t>宮崎県延岡市緑ケ丘</t>
  </si>
  <si>
    <t>889-0506</t>
  </si>
  <si>
    <t>宮崎県延岡市南一ケ岡</t>
  </si>
  <si>
    <t>882-0822</t>
  </si>
  <si>
    <t>宮崎県延岡市南町</t>
  </si>
  <si>
    <t>882-0092</t>
  </si>
  <si>
    <t>宮崎県延岡市宮長町</t>
  </si>
  <si>
    <t>889-0515</t>
  </si>
  <si>
    <t>宮崎県延岡市妙見町</t>
  </si>
  <si>
    <t>882-0087</t>
  </si>
  <si>
    <t>宮崎県延岡市妙町</t>
  </si>
  <si>
    <t>882-0077</t>
  </si>
  <si>
    <t>宮崎県延岡市行縢町</t>
  </si>
  <si>
    <t>882-0021</t>
  </si>
  <si>
    <t>宮崎県延岡市無鹿町</t>
  </si>
  <si>
    <t>882-0094</t>
  </si>
  <si>
    <t>宮崎県延岡市安井町</t>
  </si>
  <si>
    <t>882-0815</t>
  </si>
  <si>
    <t>宮崎県延岡市柳沢町</t>
  </si>
  <si>
    <t>882-0055</t>
  </si>
  <si>
    <t>宮崎県延岡市山下町</t>
  </si>
  <si>
    <t>882-0037</t>
  </si>
  <si>
    <t>宮崎県延岡市山月町</t>
  </si>
  <si>
    <t>882-0083</t>
  </si>
  <si>
    <t>宮崎県延岡市柚木町</t>
  </si>
  <si>
    <t>882-0026</t>
  </si>
  <si>
    <t>宮崎県延岡市柚の木田町</t>
  </si>
  <si>
    <t>882-0072</t>
  </si>
  <si>
    <t>宮崎県延岡市吉野町</t>
  </si>
  <si>
    <t>882-0875</t>
  </si>
  <si>
    <t>宮崎県延岡市若葉町</t>
  </si>
  <si>
    <t>887-0041</t>
  </si>
  <si>
    <t>宮崎県日南市吾田東</t>
  </si>
  <si>
    <t>889-2541</t>
  </si>
  <si>
    <t>889-2536</t>
  </si>
  <si>
    <t>宮崎県日南市吾田西</t>
  </si>
  <si>
    <t>887-0001</t>
  </si>
  <si>
    <t>宮崎県日南市油津</t>
  </si>
  <si>
    <t>889-2532</t>
  </si>
  <si>
    <t>宮崎県日南市板敷</t>
  </si>
  <si>
    <t>887-0111</t>
  </si>
  <si>
    <t>宮崎県日南市伊比井</t>
  </si>
  <si>
    <t>889-2525</t>
  </si>
  <si>
    <t>宮崎県日南市今町</t>
  </si>
  <si>
    <t>887-0014</t>
  </si>
  <si>
    <t>宮崎県日南市岩崎</t>
  </si>
  <si>
    <t>887-0017</t>
  </si>
  <si>
    <t>宮崎県日南市梅ケ浜</t>
  </si>
  <si>
    <t>889-3156</t>
  </si>
  <si>
    <t>宮崎県日南市大窪</t>
  </si>
  <si>
    <t>889-3141</t>
  </si>
  <si>
    <t>宮崎県日南市大堂津</t>
  </si>
  <si>
    <t>887-0007</t>
  </si>
  <si>
    <t>宮崎県日南市乙姫町</t>
  </si>
  <si>
    <t>889-2535</t>
  </si>
  <si>
    <t>宮崎県日南市飫肥</t>
  </si>
  <si>
    <t>887-0006</t>
  </si>
  <si>
    <t>宮崎県日南市春日町</t>
  </si>
  <si>
    <t>887-0034</t>
  </si>
  <si>
    <t>宮崎県日南市風田</t>
  </si>
  <si>
    <t>889-3151</t>
  </si>
  <si>
    <t>宮崎県日南市上方</t>
  </si>
  <si>
    <t>887-0022</t>
  </si>
  <si>
    <t>宮崎県日南市上平野町</t>
  </si>
  <si>
    <t>889-2401</t>
  </si>
  <si>
    <t>宮崎県日南市北郷町大藤</t>
  </si>
  <si>
    <t>889-2403</t>
  </si>
  <si>
    <t>宮崎県日南市北郷町北河内</t>
  </si>
  <si>
    <t>889-2402</t>
  </si>
  <si>
    <t>宮崎県日南市北郷町郷之原</t>
  </si>
  <si>
    <t>887-0013</t>
  </si>
  <si>
    <t>宮崎県日南市木山</t>
  </si>
  <si>
    <t>889-2514</t>
  </si>
  <si>
    <t>宮崎県日南市楠原</t>
  </si>
  <si>
    <t>887-0023</t>
  </si>
  <si>
    <t>宮崎県日南市隈谷</t>
  </si>
  <si>
    <t>889-3152</t>
  </si>
  <si>
    <t>宮崎県日南市毛吉田</t>
  </si>
  <si>
    <t>887-0005</t>
  </si>
  <si>
    <t>宮崎県日南市材木町</t>
  </si>
  <si>
    <t>889-2512</t>
  </si>
  <si>
    <t>宮崎県日南市酒谷甲</t>
  </si>
  <si>
    <t>889-2511</t>
  </si>
  <si>
    <t>宮崎県日南市酒谷乙</t>
  </si>
  <si>
    <t>889-3142</t>
  </si>
  <si>
    <t>宮崎県日南市塩鶴</t>
  </si>
  <si>
    <t>889-3143</t>
  </si>
  <si>
    <t>宮崎県日南市下方</t>
  </si>
  <si>
    <t>887-0011</t>
  </si>
  <si>
    <t>宮崎県日南市瀬貝</t>
  </si>
  <si>
    <t>887-0003</t>
  </si>
  <si>
    <t>宮崎県日南市瀬西</t>
  </si>
  <si>
    <t>887-0012</t>
  </si>
  <si>
    <t>宮崎県日南市園田</t>
  </si>
  <si>
    <t>887-0021</t>
  </si>
  <si>
    <t>宮崎県日南市中央通</t>
  </si>
  <si>
    <t>889-3154</t>
  </si>
  <si>
    <t>宮崎県日南市塚田甲</t>
  </si>
  <si>
    <t>889-3155</t>
  </si>
  <si>
    <t>宮崎県日南市塚田乙</t>
  </si>
  <si>
    <t>887-0004</t>
  </si>
  <si>
    <t>宮崎県日南市天福</t>
  </si>
  <si>
    <t>889-2534</t>
  </si>
  <si>
    <t>宮崎県日南市時任町</t>
  </si>
  <si>
    <t>887-0031</t>
  </si>
  <si>
    <t>宮崎県日南市戸高</t>
  </si>
  <si>
    <t>889-2524</t>
  </si>
  <si>
    <t>宮崎県日南市殿所</t>
  </si>
  <si>
    <t>887-0016</t>
  </si>
  <si>
    <t>宮崎県日南市中平野</t>
  </si>
  <si>
    <t>889-3213</t>
  </si>
  <si>
    <t>宮崎県日南市南郷町潟上</t>
  </si>
  <si>
    <t>889-3203</t>
  </si>
  <si>
    <t>宮崎県日南市南郷町谷之口</t>
  </si>
  <si>
    <t>889-3201</t>
  </si>
  <si>
    <t>宮崎県日南市南郷町津屋野</t>
  </si>
  <si>
    <t>889-3202</t>
  </si>
  <si>
    <t>宮崎県日南市南郷町中村甲</t>
  </si>
  <si>
    <t>889-3204</t>
  </si>
  <si>
    <t>宮崎県日南市南郷町中村乙</t>
  </si>
  <si>
    <t>889-3211</t>
  </si>
  <si>
    <t>宮崎県日南市南郷町贄波</t>
  </si>
  <si>
    <t>889-3205</t>
  </si>
  <si>
    <t>宮崎県日南市南郷町西町</t>
  </si>
  <si>
    <t>889-3207</t>
  </si>
  <si>
    <t>宮崎県日南市南郷町東町</t>
  </si>
  <si>
    <t>889-3206</t>
  </si>
  <si>
    <t>宮崎県日南市南郷町南町</t>
  </si>
  <si>
    <t>889-3214</t>
  </si>
  <si>
    <t>宮崎県日南市南郷町榎原</t>
  </si>
  <si>
    <t>889-3215</t>
  </si>
  <si>
    <t>宮崎県日南市南郷町榎原甲</t>
  </si>
  <si>
    <t>889-3216</t>
  </si>
  <si>
    <t>宮崎県日南市南郷町榎原乙</t>
  </si>
  <si>
    <t>889-3217</t>
  </si>
  <si>
    <t>宮崎県日南市南郷町榎原丙</t>
  </si>
  <si>
    <t>889-3212</t>
  </si>
  <si>
    <t>宮崎県日南市南郷町脇本</t>
  </si>
  <si>
    <t>887-0024</t>
  </si>
  <si>
    <t>宮崎県日南市西弁分</t>
  </si>
  <si>
    <t>887-0002</t>
  </si>
  <si>
    <t>宮崎県日南市西町</t>
  </si>
  <si>
    <t>889-3153</t>
  </si>
  <si>
    <t>宮崎県日南市萩之嶺</t>
  </si>
  <si>
    <t>889-2521</t>
  </si>
  <si>
    <t>宮崎県日南市東弁分乙</t>
  </si>
  <si>
    <t>889-2522</t>
  </si>
  <si>
    <t>宮崎県日南市東弁分甲</t>
  </si>
  <si>
    <t>887-0015</t>
  </si>
  <si>
    <t>宮崎県日南市平野</t>
  </si>
  <si>
    <t>887-0033</t>
  </si>
  <si>
    <t>宮崎県日南市平山</t>
  </si>
  <si>
    <t>887-0102</t>
  </si>
  <si>
    <t>宮崎県日南市富土</t>
  </si>
  <si>
    <t>889-2533</t>
  </si>
  <si>
    <t>宮崎県日南市星倉</t>
  </si>
  <si>
    <t>889-2531</t>
  </si>
  <si>
    <t>宮崎県日南市本町</t>
  </si>
  <si>
    <t>887-0032</t>
  </si>
  <si>
    <t>宮崎県日南市益安</t>
  </si>
  <si>
    <t>889-2523</t>
  </si>
  <si>
    <t>宮崎県日南市松永</t>
  </si>
  <si>
    <t>887-0101</t>
  </si>
  <si>
    <t>宮崎県日南市宮浦</t>
  </si>
  <si>
    <t>889-2513</t>
  </si>
  <si>
    <t>宮崎県日南市吉野方</t>
  </si>
  <si>
    <t>886-0009</t>
  </si>
  <si>
    <t>宮崎県小林市駅南</t>
  </si>
  <si>
    <t>886-0006</t>
  </si>
  <si>
    <t>宮崎県小林市北西方</t>
  </si>
  <si>
    <t>886-0115</t>
  </si>
  <si>
    <t>宮崎県小林市須木内山</t>
  </si>
  <si>
    <t>886-0112</t>
  </si>
  <si>
    <t>宮崎県小林市須木下田</t>
  </si>
  <si>
    <t>886-0113</t>
  </si>
  <si>
    <t>宮崎県小林市須木鳥田町</t>
  </si>
  <si>
    <t>886-0111</t>
  </si>
  <si>
    <t>宮崎県小林市須木中原</t>
  </si>
  <si>
    <t>886-0114</t>
  </si>
  <si>
    <t>宮崎県小林市須木奈佐木</t>
  </si>
  <si>
    <t>886-0003</t>
  </si>
  <si>
    <t>宮崎県小林市堤</t>
  </si>
  <si>
    <t>886-0002</t>
  </si>
  <si>
    <t>宮崎県小林市水流迫</t>
  </si>
  <si>
    <t>886-0211</t>
  </si>
  <si>
    <t>宮崎県小林市野尻町紙屋</t>
  </si>
  <si>
    <t>886-0212</t>
  </si>
  <si>
    <t>宮崎県小林市野尻町東麓</t>
  </si>
  <si>
    <t>886-0213</t>
  </si>
  <si>
    <t>宮崎県小林市野尻町三ケ野山</t>
  </si>
  <si>
    <t>886-0101</t>
  </si>
  <si>
    <t>宮崎県小林市東方</t>
  </si>
  <si>
    <t>886-0001</t>
  </si>
  <si>
    <t>886-0004</t>
  </si>
  <si>
    <t>宮崎県小林市細野</t>
  </si>
  <si>
    <t>886-0008</t>
  </si>
  <si>
    <t>宮崎県小林市本町</t>
  </si>
  <si>
    <t>886-0007</t>
  </si>
  <si>
    <t>宮崎県小林市真方</t>
  </si>
  <si>
    <t>886-0005</t>
  </si>
  <si>
    <t>宮崎県小林市南西方</t>
  </si>
  <si>
    <t>883-0003</t>
  </si>
  <si>
    <t>宮崎県日向市伊勢ケ浜</t>
  </si>
  <si>
    <t>883-0044</t>
  </si>
  <si>
    <t>宮崎県日向市上町</t>
  </si>
  <si>
    <t>883-0012</t>
  </si>
  <si>
    <t>宮崎県日向市江良町</t>
  </si>
  <si>
    <t>883-0053</t>
  </si>
  <si>
    <t>宮崎県日向市梶木町</t>
  </si>
  <si>
    <t>883-0066</t>
  </si>
  <si>
    <t>宮崎県日向市亀崎</t>
  </si>
  <si>
    <t>883-0068</t>
  </si>
  <si>
    <t>宮崎県日向市亀崎西</t>
  </si>
  <si>
    <t>883-0067</t>
  </si>
  <si>
    <t>宮崎県日向市亀崎東</t>
  </si>
  <si>
    <t>883-0041</t>
  </si>
  <si>
    <t>宮崎県日向市北町</t>
  </si>
  <si>
    <t>883-0038</t>
  </si>
  <si>
    <t>宮崎県日向市迎洋園</t>
  </si>
  <si>
    <t>883-0021</t>
  </si>
  <si>
    <t>宮崎県日向市財光寺</t>
  </si>
  <si>
    <t>883-0024</t>
  </si>
  <si>
    <t>宮崎県日向市財光寺往還町</t>
  </si>
  <si>
    <t>883-0023</t>
  </si>
  <si>
    <t>宮崎県日向市財光寺沖町</t>
  </si>
  <si>
    <t>889-1112</t>
  </si>
  <si>
    <t>宮崎県日向市幸脇</t>
  </si>
  <si>
    <t>883-0033</t>
  </si>
  <si>
    <t>宮崎県日向市塩見</t>
  </si>
  <si>
    <t>883-0013</t>
  </si>
  <si>
    <t>宮崎県日向市新生町</t>
  </si>
  <si>
    <t>883-0011</t>
  </si>
  <si>
    <t>宮崎県日向市曽根町</t>
  </si>
  <si>
    <t>883-0061</t>
  </si>
  <si>
    <t>宮崎県日向市大王町</t>
  </si>
  <si>
    <t>883-0042</t>
  </si>
  <si>
    <t>宮崎県日向市高砂町</t>
  </si>
  <si>
    <t>883-0063</t>
  </si>
  <si>
    <t>宮崎県日向市竹島町</t>
  </si>
  <si>
    <t>883-0052</t>
  </si>
  <si>
    <t>宮崎県日向市鶴町</t>
  </si>
  <si>
    <t>883-0111</t>
  </si>
  <si>
    <t>宮崎県日向市東郷町迫野内</t>
  </si>
  <si>
    <t>883-0213</t>
  </si>
  <si>
    <t>宮崎県日向市東郷町下三ケ</t>
  </si>
  <si>
    <t>883-0211</t>
  </si>
  <si>
    <t>宮崎県日向市東郷町坪谷</t>
  </si>
  <si>
    <t>883-0108</t>
  </si>
  <si>
    <t>宮崎県日向市東郷町八重原</t>
  </si>
  <si>
    <t>883-0109</t>
  </si>
  <si>
    <t>宮崎県日向市東郷町山陰</t>
  </si>
  <si>
    <t>889-1101</t>
  </si>
  <si>
    <t>宮崎県日向市東郷町山陰乙</t>
  </si>
  <si>
    <t>883-0101</t>
  </si>
  <si>
    <t>883-0105</t>
  </si>
  <si>
    <t>宮崎県日向市東郷町山陰己</t>
  </si>
  <si>
    <t>889-1121</t>
  </si>
  <si>
    <t>宮崎県日向市東郷町山陰甲</t>
  </si>
  <si>
    <t>883-0107</t>
  </si>
  <si>
    <t>宮崎県日向市東郷町山陰庚</t>
  </si>
  <si>
    <t>883-0106</t>
  </si>
  <si>
    <t>宮崎県日向市東郷町山陰辛</t>
  </si>
  <si>
    <t>883-0103</t>
  </si>
  <si>
    <t>宮崎県日向市東郷町山陰丁</t>
  </si>
  <si>
    <t>883-0102</t>
  </si>
  <si>
    <t>宮崎県日向市東郷町山陰丙</t>
  </si>
  <si>
    <t>883-0104</t>
  </si>
  <si>
    <t>宮崎県日向市東郷町山陰戊</t>
  </si>
  <si>
    <t>883-0212</t>
  </si>
  <si>
    <t>883-0034</t>
  </si>
  <si>
    <t>宮崎県日向市富高</t>
  </si>
  <si>
    <t>883-0005</t>
  </si>
  <si>
    <t>宮崎県日向市中堀町</t>
  </si>
  <si>
    <t>883-0046</t>
  </si>
  <si>
    <t>宮崎県日向市中町</t>
  </si>
  <si>
    <t>883-0015</t>
  </si>
  <si>
    <t>宮崎県日向市永江町</t>
  </si>
  <si>
    <t>883-0004</t>
  </si>
  <si>
    <t>宮崎県日向市浜町</t>
  </si>
  <si>
    <t>883-0014</t>
  </si>
  <si>
    <t>宮崎県日向市原町</t>
  </si>
  <si>
    <t>883-0035</t>
  </si>
  <si>
    <t>宮崎県日向市春原町</t>
  </si>
  <si>
    <t>883-0062</t>
  </si>
  <si>
    <t>宮崎県日向市日知屋</t>
  </si>
  <si>
    <t>883-0064</t>
  </si>
  <si>
    <t>宮崎県日向市日知屋古田町</t>
  </si>
  <si>
    <t>883-0022</t>
  </si>
  <si>
    <t>宮崎県日向市平岩</t>
  </si>
  <si>
    <t>883-0031</t>
  </si>
  <si>
    <t>宮崎県日向市比良町</t>
  </si>
  <si>
    <t>883-0002</t>
  </si>
  <si>
    <t>宮崎県日向市平野町</t>
  </si>
  <si>
    <t>883-0037</t>
  </si>
  <si>
    <t>宮崎県日向市不動寺</t>
  </si>
  <si>
    <t>883-0065</t>
  </si>
  <si>
    <t>宮崎県日向市船場町</t>
  </si>
  <si>
    <t>883-0001</t>
  </si>
  <si>
    <t>宮崎県日向市細島</t>
  </si>
  <si>
    <t>883-0045</t>
  </si>
  <si>
    <t>宮崎県日向市本町</t>
  </si>
  <si>
    <t>883-0036</t>
  </si>
  <si>
    <t>宮崎県日向市南町</t>
  </si>
  <si>
    <t>889-1111</t>
  </si>
  <si>
    <t>宮崎県日向市美々津町</t>
  </si>
  <si>
    <t>883-0043</t>
  </si>
  <si>
    <t>宮崎県日向市都町</t>
  </si>
  <si>
    <t>883-0051</t>
  </si>
  <si>
    <t>宮崎県日向市向江町</t>
  </si>
  <si>
    <t>883-0032</t>
  </si>
  <si>
    <t>宮崎県日向市山下町</t>
  </si>
  <si>
    <t>883-0006</t>
  </si>
  <si>
    <t>宮崎県日向市山手町</t>
  </si>
  <si>
    <t>888-0006</t>
  </si>
  <si>
    <t>宮崎県串間市秋山</t>
  </si>
  <si>
    <t>889-3533</t>
  </si>
  <si>
    <t>宮崎県串間市一氏</t>
  </si>
  <si>
    <t>889-3311</t>
  </si>
  <si>
    <t>宮崎県串間市市木</t>
  </si>
  <si>
    <t>888-0221</t>
  </si>
  <si>
    <t>宮崎県串間市大納</t>
  </si>
  <si>
    <t>889-3532</t>
  </si>
  <si>
    <t>宮崎県串間市大平</t>
  </si>
  <si>
    <t>889-3534</t>
  </si>
  <si>
    <t>宮崎県串間市大矢取</t>
  </si>
  <si>
    <t>888-0005</t>
  </si>
  <si>
    <t>宮崎県串間市北方</t>
  </si>
  <si>
    <t>888-0004</t>
  </si>
  <si>
    <t>宮崎県串間市串間</t>
  </si>
  <si>
    <t>888-0009</t>
  </si>
  <si>
    <t>宮崎県串間市崎田</t>
  </si>
  <si>
    <t>888-0002</t>
  </si>
  <si>
    <t>宮崎県串間市高松</t>
  </si>
  <si>
    <t>888-0011</t>
  </si>
  <si>
    <t>宮崎県串間市寺里</t>
  </si>
  <si>
    <t>888-0222</t>
  </si>
  <si>
    <t>宮崎県串間市都井</t>
  </si>
  <si>
    <t>889-3531</t>
  </si>
  <si>
    <t>宮崎県串間市奈留</t>
  </si>
  <si>
    <t>888-0001</t>
  </si>
  <si>
    <t>宮崎県串間市西方</t>
  </si>
  <si>
    <t>888-0012</t>
  </si>
  <si>
    <t>宮崎県串間市西浜</t>
  </si>
  <si>
    <t>888-0003</t>
  </si>
  <si>
    <t>宮崎県串間市奴久見</t>
  </si>
  <si>
    <t>888-0013</t>
  </si>
  <si>
    <t>宮崎県串間市東町</t>
  </si>
  <si>
    <t>888-0008</t>
  </si>
  <si>
    <t>宮崎県串間市本城</t>
  </si>
  <si>
    <t>888-0007</t>
  </si>
  <si>
    <t>宮崎県串間市南方</t>
  </si>
  <si>
    <t>881-0031</t>
  </si>
  <si>
    <t>宮崎県西都市旭</t>
  </si>
  <si>
    <t>881-0111</t>
  </si>
  <si>
    <t>宮崎県西都市荒武</t>
  </si>
  <si>
    <t>881-0011</t>
  </si>
  <si>
    <t>宮崎県西都市有吉町</t>
  </si>
  <si>
    <t>881-0106</t>
  </si>
  <si>
    <t>宮崎県西都市岩爪</t>
  </si>
  <si>
    <t>881-0001</t>
  </si>
  <si>
    <t>宮崎県西都市岡富</t>
  </si>
  <si>
    <t>881-0012</t>
  </si>
  <si>
    <t>宮崎県西都市小野崎</t>
  </si>
  <si>
    <t>881-0013</t>
  </si>
  <si>
    <t>宮崎県西都市小野崎町</t>
  </si>
  <si>
    <t>881-1121</t>
  </si>
  <si>
    <t>宮崎県西都市尾八重</t>
  </si>
  <si>
    <t>881-0103</t>
  </si>
  <si>
    <t>宮崎県西都市加勢</t>
  </si>
  <si>
    <t>881-1122</t>
  </si>
  <si>
    <t>宮崎県西都市片内</t>
  </si>
  <si>
    <t>881-0104</t>
  </si>
  <si>
    <t>宮崎県西都市鹿野田</t>
  </si>
  <si>
    <t>881-1231</t>
  </si>
  <si>
    <t>宮崎県西都市上揚</t>
  </si>
  <si>
    <t>881-0115</t>
  </si>
  <si>
    <t>宮崎県西都市上三財</t>
  </si>
  <si>
    <t>881-0021</t>
  </si>
  <si>
    <t>宮崎県西都市上町</t>
  </si>
  <si>
    <t>881-0004</t>
  </si>
  <si>
    <t>宮崎県西都市清水</t>
  </si>
  <si>
    <t>881-0002</t>
  </si>
  <si>
    <t>宮崎県西都市黒生野</t>
  </si>
  <si>
    <t>880-0341</t>
  </si>
  <si>
    <t>宮崎県西都市現王島</t>
  </si>
  <si>
    <t>881-0022</t>
  </si>
  <si>
    <t>宮崎県西都市桜川町</t>
  </si>
  <si>
    <t>881-0116</t>
  </si>
  <si>
    <t>宮崎県西都市寒川</t>
  </si>
  <si>
    <t>881-0113</t>
  </si>
  <si>
    <t>宮崎県西都市下三財</t>
  </si>
  <si>
    <t>881-0014</t>
  </si>
  <si>
    <t>宮崎県西都市下妻</t>
  </si>
  <si>
    <t>881-0032</t>
  </si>
  <si>
    <t>宮崎県西都市白馬町</t>
  </si>
  <si>
    <t>881-1232</t>
  </si>
  <si>
    <t>宮崎県西都市銀鏡</t>
  </si>
  <si>
    <t>881-0006</t>
  </si>
  <si>
    <t>宮崎県西都市新町</t>
  </si>
  <si>
    <t>881-0015</t>
  </si>
  <si>
    <t>宮崎県西都市聖陵町</t>
  </si>
  <si>
    <t>881-0037</t>
  </si>
  <si>
    <t>宮崎県西都市茶臼原</t>
  </si>
  <si>
    <t>881-0035</t>
  </si>
  <si>
    <t>宮崎県西都市中央町</t>
  </si>
  <si>
    <t>881-0023</t>
  </si>
  <si>
    <t>宮崎県西都市調殿</t>
  </si>
  <si>
    <t>881-0033</t>
  </si>
  <si>
    <t>宮崎県西都市妻</t>
  </si>
  <si>
    <t>881-0034</t>
  </si>
  <si>
    <t>宮崎県西都市妻町</t>
  </si>
  <si>
    <t>881-0036</t>
  </si>
  <si>
    <t>宮崎県西都市水流崎町</t>
  </si>
  <si>
    <t>881-0025</t>
  </si>
  <si>
    <t>宮崎県西都市童子丸</t>
  </si>
  <si>
    <t>881-0114</t>
  </si>
  <si>
    <t>宮崎県西都市藤田</t>
  </si>
  <si>
    <t>881-0105</t>
  </si>
  <si>
    <t>宮崎県西都市都於郡町</t>
  </si>
  <si>
    <t>881-1123</t>
  </si>
  <si>
    <t>宮崎県西都市中尾</t>
  </si>
  <si>
    <t>881-0024</t>
  </si>
  <si>
    <t>宮崎県西都市中妻</t>
  </si>
  <si>
    <t>881-1233</t>
  </si>
  <si>
    <t>宮崎県西都市八重</t>
  </si>
  <si>
    <t>881-0102</t>
  </si>
  <si>
    <t>宮崎県西都市平郡</t>
  </si>
  <si>
    <t>881-0026</t>
  </si>
  <si>
    <t>宮崎県西都市穂北</t>
  </si>
  <si>
    <t>881-0003</t>
  </si>
  <si>
    <t>宮崎県西都市右松</t>
  </si>
  <si>
    <t>881-0027</t>
  </si>
  <si>
    <t>宮崎県西都市南方</t>
  </si>
  <si>
    <t>881-0101</t>
  </si>
  <si>
    <t>宮崎県西都市三納</t>
  </si>
  <si>
    <t>881-0016</t>
  </si>
  <si>
    <t>宮崎県西都市御舟町</t>
  </si>
  <si>
    <t>881-0005</t>
  </si>
  <si>
    <t>宮崎県西都市三宅</t>
  </si>
  <si>
    <t>881-0112</t>
  </si>
  <si>
    <t>宮崎県西都市山田</t>
  </si>
  <si>
    <t>889-4303</t>
  </si>
  <si>
    <t>宮崎県えびの市池島</t>
  </si>
  <si>
    <t>889-4306</t>
  </si>
  <si>
    <t>宮崎県えびの市今西</t>
  </si>
  <si>
    <t>889-4162</t>
  </si>
  <si>
    <t>宮崎県えびの市内竪</t>
  </si>
  <si>
    <t>889-4153</t>
  </si>
  <si>
    <t>宮崎県えびの市浦</t>
  </si>
  <si>
    <t>889-4304</t>
  </si>
  <si>
    <t>宮崎県えびの市上江</t>
  </si>
  <si>
    <t>889-4243</t>
  </si>
  <si>
    <t>宮崎県えびの市榎田</t>
  </si>
  <si>
    <t>889-4314</t>
  </si>
  <si>
    <t>宮崎県えびの市大河平</t>
  </si>
  <si>
    <t>889-4161</t>
  </si>
  <si>
    <t>宮崎県えびの市岡松</t>
  </si>
  <si>
    <t>889-4222</t>
  </si>
  <si>
    <t>宮崎県えびの市小田</t>
  </si>
  <si>
    <t>889-4155</t>
  </si>
  <si>
    <t>宮崎県えびの市亀沢</t>
  </si>
  <si>
    <t>889-4221</t>
  </si>
  <si>
    <t>宮崎県えびの市栗下</t>
  </si>
  <si>
    <t>889-4241</t>
  </si>
  <si>
    <t>宮崎県えびの市西郷</t>
  </si>
  <si>
    <t>889-4312</t>
  </si>
  <si>
    <t>宮崎県えびの市坂元</t>
  </si>
  <si>
    <t>889-4152</t>
  </si>
  <si>
    <t>宮崎県えびの市島内</t>
  </si>
  <si>
    <t>889-4164</t>
  </si>
  <si>
    <t>宮崎県えびの市昌明寺</t>
  </si>
  <si>
    <t>889-4302</t>
  </si>
  <si>
    <t>宮崎県えびの市末永</t>
  </si>
  <si>
    <t>889-4313</t>
  </si>
  <si>
    <t>宮崎県えびの市杉水流</t>
  </si>
  <si>
    <t>889-4311</t>
  </si>
  <si>
    <t>宮崎県えびの市大明司</t>
  </si>
  <si>
    <t>889-4163</t>
  </si>
  <si>
    <t>宮崎県えびの市水流</t>
  </si>
  <si>
    <t>889-4234</t>
  </si>
  <si>
    <t>宮崎県えびの市永山</t>
  </si>
  <si>
    <t>889-4165</t>
  </si>
  <si>
    <t>宮崎県えびの市西川北</t>
  </si>
  <si>
    <t>889-4232</t>
  </si>
  <si>
    <t>宮崎県えびの市西長江浦</t>
  </si>
  <si>
    <t>889-4233</t>
  </si>
  <si>
    <t>宮崎県えびの市灰塚</t>
  </si>
  <si>
    <t>889-4301</t>
  </si>
  <si>
    <t>宮崎県えびの市原田</t>
  </si>
  <si>
    <t>889-4244</t>
  </si>
  <si>
    <t>宮崎県えびの市東川北</t>
  </si>
  <si>
    <t>889-4231</t>
  </si>
  <si>
    <t>宮崎県えびの市東長江浦</t>
  </si>
  <si>
    <t>889-4305</t>
  </si>
  <si>
    <t>宮崎県えびの市前田</t>
  </si>
  <si>
    <t>889-4151</t>
  </si>
  <si>
    <t>宮崎県えびの市向江</t>
  </si>
  <si>
    <t>889-4154</t>
  </si>
  <si>
    <t>宮崎県えびの市柳水流</t>
  </si>
  <si>
    <t>889-4242</t>
  </si>
  <si>
    <t>宮崎県えびの市湯田</t>
  </si>
  <si>
    <t>889-1905</t>
  </si>
  <si>
    <t>宮崎県北諸県郡三股町今市</t>
  </si>
  <si>
    <t>889-1901</t>
  </si>
  <si>
    <t>宮崎県北諸県郡三股町樺山</t>
  </si>
  <si>
    <t>889-1902</t>
  </si>
  <si>
    <t>宮崎県北諸県郡三股町五本松</t>
  </si>
  <si>
    <t>889-1904</t>
  </si>
  <si>
    <t>宮崎県北諸県郡三股町新馬場</t>
  </si>
  <si>
    <t>889-1914</t>
  </si>
  <si>
    <t>宮崎県北諸県郡三股町蓼池</t>
  </si>
  <si>
    <t>889-1906</t>
  </si>
  <si>
    <t>宮崎県北諸県郡三股町中原</t>
  </si>
  <si>
    <t>889-1911</t>
  </si>
  <si>
    <t>宮崎県北諸県郡三股町長田</t>
  </si>
  <si>
    <t>889-1907</t>
  </si>
  <si>
    <t>宮崎県北諸県郡三股町花見原</t>
  </si>
  <si>
    <t>889-1903</t>
  </si>
  <si>
    <t>宮崎県北諸県郡三股町稗田</t>
  </si>
  <si>
    <t>889-1912</t>
  </si>
  <si>
    <t>宮崎県北諸県郡三股町宮村</t>
  </si>
  <si>
    <t>889-1913</t>
  </si>
  <si>
    <t>宮崎県北諸県郡三股町餅原</t>
  </si>
  <si>
    <t>889-4413</t>
  </si>
  <si>
    <t>宮崎県西諸県郡高原町後川内</t>
  </si>
  <si>
    <t>889-4414</t>
  </si>
  <si>
    <t>宮崎県西諸県郡高原町蒲牟田</t>
  </si>
  <si>
    <t>889-4412</t>
  </si>
  <si>
    <t>宮崎県西諸県郡高原町西麓</t>
  </si>
  <si>
    <t>889-4411</t>
  </si>
  <si>
    <t>宮崎県西諸県郡高原町広原</t>
  </si>
  <si>
    <t>880-1103</t>
  </si>
  <si>
    <t>宮崎県東諸県郡国富町嵐田</t>
  </si>
  <si>
    <t>880-1121</t>
  </si>
  <si>
    <t>宮崎県東諸県郡国富町伊左生</t>
  </si>
  <si>
    <t>880-1221</t>
  </si>
  <si>
    <t>880-1111</t>
  </si>
  <si>
    <t>宮崎県東諸県郡国富町岩知野</t>
  </si>
  <si>
    <t>880-1113</t>
  </si>
  <si>
    <t>宮崎県東諸県郡国富町木脇</t>
  </si>
  <si>
    <t>880-1114</t>
  </si>
  <si>
    <t>宮崎県東諸県郡国富町三名</t>
  </si>
  <si>
    <t>880-1108</t>
  </si>
  <si>
    <t>宮崎県東諸県郡国富町須志田</t>
  </si>
  <si>
    <t>880-1107</t>
  </si>
  <si>
    <t>宮崎県東諸県郡国富町竹田</t>
  </si>
  <si>
    <t>880-1104</t>
  </si>
  <si>
    <t>宮崎県東諸県郡国富町田尻</t>
  </si>
  <si>
    <t>880-1112</t>
  </si>
  <si>
    <t>宮崎県東諸県郡国富町塚原</t>
  </si>
  <si>
    <t>880-1224</t>
  </si>
  <si>
    <t>宮崎県東諸県郡国富町深年</t>
  </si>
  <si>
    <t>880-1101</t>
  </si>
  <si>
    <t>宮崎県東諸県郡国富町本庄</t>
  </si>
  <si>
    <t>880-1102</t>
  </si>
  <si>
    <t>宮崎県東諸県郡国富町宮王丸</t>
  </si>
  <si>
    <t>880-1105</t>
  </si>
  <si>
    <t>宮崎県東諸県郡国富町向高</t>
  </si>
  <si>
    <t>880-1106</t>
  </si>
  <si>
    <t>宮崎県東諸県郡国富町森永</t>
  </si>
  <si>
    <t>880-1222</t>
  </si>
  <si>
    <t>宮崎県東諸県郡国富町八代北俣</t>
  </si>
  <si>
    <t>880-1223</t>
  </si>
  <si>
    <t>宮崎県東諸県郡国富町八代南俣</t>
  </si>
  <si>
    <t>880-1301</t>
  </si>
  <si>
    <t>宮崎県東諸県郡綾町入野</t>
  </si>
  <si>
    <t>880-1302</t>
  </si>
  <si>
    <t>宮崎県東諸県郡綾町北俣</t>
  </si>
  <si>
    <t>880-1303</t>
  </si>
  <si>
    <t>宮崎県東諸県郡綾町南俣</t>
  </si>
  <si>
    <t>884-0006</t>
  </si>
  <si>
    <t>宮崎県児湯郡高鍋町上江</t>
  </si>
  <si>
    <t>884-0004</t>
  </si>
  <si>
    <t>宮崎県児湯郡高鍋町蚊口浦</t>
  </si>
  <si>
    <t>884-0002</t>
  </si>
  <si>
    <t>宮崎県児湯郡高鍋町北高鍋</t>
  </si>
  <si>
    <t>884-0001</t>
  </si>
  <si>
    <t>宮崎県児湯郡高鍋町高鍋町</t>
  </si>
  <si>
    <t>884-0003</t>
  </si>
  <si>
    <t>宮崎県児湯郡高鍋町南高鍋</t>
  </si>
  <si>
    <t>884-0005</t>
  </si>
  <si>
    <t>宮崎県児湯郡高鍋町持田</t>
  </si>
  <si>
    <t>889-1405</t>
  </si>
  <si>
    <t>宮崎県児湯郡新富町伊倉</t>
  </si>
  <si>
    <t>889-1403</t>
  </si>
  <si>
    <t>宮崎県児湯郡新富町上富田</t>
  </si>
  <si>
    <t>889-1404</t>
  </si>
  <si>
    <t>宮崎県児湯郡新富町下富田</t>
  </si>
  <si>
    <t>889-1411</t>
  </si>
  <si>
    <t>宮崎県児湯郡新富町富田</t>
  </si>
  <si>
    <t>889-1415</t>
  </si>
  <si>
    <t>宮崎県児湯郡新富町富田北</t>
  </si>
  <si>
    <t>889-1412</t>
  </si>
  <si>
    <t>宮崎県児湯郡新富町富田東</t>
  </si>
  <si>
    <t>889-1413</t>
  </si>
  <si>
    <t>宮崎県児湯郡新富町富田西</t>
  </si>
  <si>
    <t>889-1414</t>
  </si>
  <si>
    <t>宮崎県児湯郡新富町富田南</t>
  </si>
  <si>
    <t>889-1406</t>
  </si>
  <si>
    <t>宮崎県児湯郡新富町新田</t>
  </si>
  <si>
    <t>889-1401</t>
  </si>
  <si>
    <t>宮崎県児湯郡新富町日置</t>
  </si>
  <si>
    <t>889-1402</t>
  </si>
  <si>
    <t>宮崎県児湯郡新富町三納代</t>
  </si>
  <si>
    <t>881-1412</t>
  </si>
  <si>
    <t>宮崎県児湯郡西米良村板谷</t>
  </si>
  <si>
    <t>881-1302</t>
  </si>
  <si>
    <t>宮崎県児湯郡西米良村小川</t>
  </si>
  <si>
    <t>881-1413</t>
  </si>
  <si>
    <t>宮崎県児湯郡西米良村上米良</t>
  </si>
  <si>
    <t>881-1301</t>
  </si>
  <si>
    <t>宮崎県児湯郡西米良村越野尾</t>
  </si>
  <si>
    <t>881-1414</t>
  </si>
  <si>
    <t>宮崎県児湯郡西米良村竹原</t>
  </si>
  <si>
    <t>881-1411</t>
  </si>
  <si>
    <t>宮崎県児湯郡西米良村村所</t>
  </si>
  <si>
    <t>881-1303</t>
  </si>
  <si>
    <t>宮崎県児湯郡西米良村横野</t>
  </si>
  <si>
    <t>884-0104</t>
  </si>
  <si>
    <t>宮崎県児湯郡木城町石河内</t>
  </si>
  <si>
    <t>884-0103</t>
  </si>
  <si>
    <t>宮崎県児湯郡木城町川原</t>
  </si>
  <si>
    <t>884-0102</t>
  </si>
  <si>
    <t>宮崎県児湯郡木城町椎木</t>
  </si>
  <si>
    <t>884-0101</t>
  </si>
  <si>
    <t>宮崎県児湯郡木城町高城</t>
  </si>
  <si>
    <t>884-0105</t>
  </si>
  <si>
    <t>宮崎県児湯郡木城町中之又</t>
  </si>
  <si>
    <t>889-1301</t>
  </si>
  <si>
    <t>宮崎県児湯郡川南町川南</t>
  </si>
  <si>
    <t>889-1302</t>
  </si>
  <si>
    <t>宮崎県児湯郡川南町平田</t>
  </si>
  <si>
    <t>889-1201</t>
  </si>
  <si>
    <t>宮崎県児湯郡都農町川北</t>
  </si>
  <si>
    <t>889-0602</t>
  </si>
  <si>
    <t>宮崎県東臼杵郡門川町庵川</t>
  </si>
  <si>
    <t>889-0605</t>
  </si>
  <si>
    <t>宮崎県東臼杵郡門川町庵川西</t>
  </si>
  <si>
    <t>889-0603</t>
  </si>
  <si>
    <t>宮崎県東臼杵郡門川町加草</t>
  </si>
  <si>
    <t>889-0611</t>
  </si>
  <si>
    <t>宮崎県東臼杵郡門川町門川尾末</t>
  </si>
  <si>
    <t>889-0614</t>
  </si>
  <si>
    <t>宮崎県東臼杵郡門川町上町</t>
  </si>
  <si>
    <t>889-0604</t>
  </si>
  <si>
    <t>宮崎県東臼杵郡門川町川内</t>
  </si>
  <si>
    <t>889-0615</t>
  </si>
  <si>
    <t>宮崎県東臼杵郡門川町栄ケ丘</t>
  </si>
  <si>
    <t>889-0624</t>
  </si>
  <si>
    <t>宮崎県東臼杵郡門川町城ケ丘</t>
  </si>
  <si>
    <t>889-0601</t>
  </si>
  <si>
    <t>宮崎県東臼杵郡門川町須賀崎</t>
  </si>
  <si>
    <t>889-0612</t>
  </si>
  <si>
    <t>宮崎県東臼杵郡門川町中須</t>
  </si>
  <si>
    <t>889-0622</t>
  </si>
  <si>
    <t>宮崎県東臼杵郡門川町西栄町</t>
  </si>
  <si>
    <t>889-0621</t>
  </si>
  <si>
    <t>宮崎県東臼杵郡門川町東栄町</t>
  </si>
  <si>
    <t>889-0626</t>
  </si>
  <si>
    <t>宮崎県東臼杵郡門川町平城西</t>
  </si>
  <si>
    <t>889-0625</t>
  </si>
  <si>
    <t>宮崎県東臼杵郡門川町平城東</t>
  </si>
  <si>
    <t>889-0613</t>
  </si>
  <si>
    <t>宮崎県東臼杵郡門川町本町</t>
  </si>
  <si>
    <t>889-0617</t>
  </si>
  <si>
    <t>宮崎県東臼杵郡門川町南ケ丘</t>
  </si>
  <si>
    <t>889-0616</t>
  </si>
  <si>
    <t>宮崎県東臼杵郡門川町南町</t>
  </si>
  <si>
    <t>889-0623</t>
  </si>
  <si>
    <t>宮崎県東臼杵郡門川町宮ケ原</t>
  </si>
  <si>
    <t>883-1301</t>
  </si>
  <si>
    <t>宮崎県東臼杵郡諸塚村家代</t>
  </si>
  <si>
    <t>883-1402</t>
  </si>
  <si>
    <t>宮崎県東臼杵郡諸塚村七ツ山</t>
  </si>
  <si>
    <t>883-1302</t>
  </si>
  <si>
    <t>883-0402</t>
  </si>
  <si>
    <t>宮崎県東臼杵郡椎葉村大河内</t>
  </si>
  <si>
    <t>883-1602</t>
  </si>
  <si>
    <t>883-1601</t>
  </si>
  <si>
    <t>宮崎県東臼杵郡椎葉村下福良</t>
  </si>
  <si>
    <t>883-1603</t>
  </si>
  <si>
    <t>宮崎県東臼杵郡椎葉村不土野</t>
  </si>
  <si>
    <t>883-1604</t>
  </si>
  <si>
    <t>宮崎県東臼杵郡椎葉村松尾</t>
  </si>
  <si>
    <t>889-0901</t>
  </si>
  <si>
    <t>宮崎県東臼杵郡美郷町北郷宇納間</t>
  </si>
  <si>
    <t>889-0903</t>
  </si>
  <si>
    <t>宮崎県東臼杵郡美郷町北郷黒木</t>
  </si>
  <si>
    <t>889-0902</t>
  </si>
  <si>
    <t>宮崎県東臼杵郡美郷町北郷入下</t>
  </si>
  <si>
    <t>883-1212</t>
  </si>
  <si>
    <t>宮崎県東臼杵郡美郷町西郷小原</t>
  </si>
  <si>
    <t>883-1101</t>
  </si>
  <si>
    <t>宮崎県東臼杵郡美郷町西郷田代</t>
  </si>
  <si>
    <t>883-1102</t>
  </si>
  <si>
    <t>宮崎県東臼杵郡美郷町西郷立石</t>
  </si>
  <si>
    <t>883-1211</t>
  </si>
  <si>
    <t>宮崎県東臼杵郡美郷町西郷山三ヶ</t>
  </si>
  <si>
    <t>883-0303</t>
  </si>
  <si>
    <t>宮崎県東臼杵郡美郷町南郷上渡川</t>
  </si>
  <si>
    <t>883-0304</t>
  </si>
  <si>
    <t>宮崎県東臼杵郡美郷町南郷鬼神野</t>
  </si>
  <si>
    <t>883-0302</t>
  </si>
  <si>
    <t>宮崎県東臼杵郡美郷町南郷中渡川</t>
  </si>
  <si>
    <t>883-0306</t>
  </si>
  <si>
    <t>宮崎県東臼杵郡美郷町南郷神門</t>
  </si>
  <si>
    <t>883-0301</t>
  </si>
  <si>
    <t>宮崎県東臼杵郡美郷町南郷水清谷</t>
  </si>
  <si>
    <t>883-0305</t>
  </si>
  <si>
    <t>宮崎県東臼杵郡美郷町南郷山三ヶ</t>
  </si>
  <si>
    <t>882-1621</t>
  </si>
  <si>
    <t>宮崎県西臼杵郡高千穂町岩戸</t>
  </si>
  <si>
    <t>882-1102</t>
  </si>
  <si>
    <t>宮崎県西臼杵郡高千穂町押方</t>
  </si>
  <si>
    <t>882-1622</t>
  </si>
  <si>
    <t>宮崎県西臼杵郡高千穂町上岩戸</t>
  </si>
  <si>
    <t>882-1411</t>
  </si>
  <si>
    <t>宮崎県西臼杵郡高千穂町上野</t>
  </si>
  <si>
    <t>882-1414</t>
  </si>
  <si>
    <t>宮崎県西臼杵郡高千穂町河内</t>
  </si>
  <si>
    <t>882-1415</t>
  </si>
  <si>
    <t>宮崎県西臼杵郡高千穂町五ケ所</t>
  </si>
  <si>
    <t>882-1412</t>
  </si>
  <si>
    <t>宮崎県西臼杵郡高千穂町下野</t>
  </si>
  <si>
    <t>882-1413</t>
  </si>
  <si>
    <t>宮崎県西臼杵郡高千穂町田原</t>
  </si>
  <si>
    <t>882-1101</t>
  </si>
  <si>
    <t>宮崎県西臼杵郡高千穂町三田井</t>
  </si>
  <si>
    <t>882-1103</t>
  </si>
  <si>
    <t>宮崎県西臼杵郡高千穂町向山</t>
  </si>
  <si>
    <t>882-0302</t>
  </si>
  <si>
    <t>宮崎県西臼杵郡日之影町岩井川</t>
  </si>
  <si>
    <t>882-0402</t>
  </si>
  <si>
    <t>882-0301</t>
  </si>
  <si>
    <t>宮崎県西臼杵郡日之影町七折</t>
  </si>
  <si>
    <t>882-0401</t>
  </si>
  <si>
    <t>882-0403</t>
  </si>
  <si>
    <t>宮崎県西臼杵郡日之影町見立</t>
  </si>
  <si>
    <t>882-0304</t>
  </si>
  <si>
    <t>宮崎県西臼杵郡日之影町分城</t>
  </si>
  <si>
    <t>882-1201</t>
  </si>
  <si>
    <t>宮崎県西臼杵郡五ヶ瀬町鞍岡</t>
  </si>
  <si>
    <t>882-1202</t>
  </si>
  <si>
    <t>宮崎県西臼杵郡五ヶ瀬町桑野内</t>
  </si>
  <si>
    <t>882-1203</t>
  </si>
  <si>
    <t>宮崎県西臼杵郡五ヶ瀬町三ヶ所</t>
  </si>
  <si>
    <t>年齢基準日</t>
  </si>
  <si>
    <t>表題</t>
  </si>
  <si>
    <t>級位受審料</t>
  </si>
  <si>
    <t>段位受審料</t>
  </si>
  <si>
    <t>締め切り日</t>
  </si>
  <si>
    <t>送信メールアドレス</t>
  </si>
  <si>
    <t>メール件名</t>
  </si>
  <si>
    <t>dani@miyazaki-karate.jp</t>
  </si>
  <si>
    <t>剛柔会支部</t>
  </si>
  <si>
    <t>士濤館</t>
  </si>
  <si>
    <t>志誠館</t>
  </si>
  <si>
    <t>高千穂松濤館</t>
  </si>
  <si>
    <t>玄瀏館</t>
  </si>
  <si>
    <t>順泉館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</si>
  <si>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</si>
  <si>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</si>
  <si>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</si>
  <si>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</si>
  <si>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</si>
  <si>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</si>
  <si>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</si>
  <si>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</si>
  <si>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</si>
  <si>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</si>
  <si>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</si>
  <si>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</si>
  <si>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</si>
  <si>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</si>
  <si>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</si>
  <si>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</si>
  <si>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</si>
  <si>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</si>
  <si>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</si>
  <si>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</si>
  <si>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</si>
  <si>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</si>
  <si>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</si>
  <si>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</si>
  <si>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</si>
  <si>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</si>
  <si>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</si>
  <si>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</si>
  <si>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</si>
  <si>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</si>
  <si>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</si>
  <si>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</si>
  <si>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</si>
  <si>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</si>
  <si>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</si>
  <si>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</si>
  <si>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</si>
  <si>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</si>
  <si>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</si>
  <si>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</si>
  <si>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</si>
  <si>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小林秀峰高校</t>
  </si>
  <si>
    <t>真幸会</t>
  </si>
  <si>
    <t>宮崎県障がい者空手道協会</t>
  </si>
  <si>
    <t xml:space="preserve">生年月日
</t>
  </si>
  <si>
    <t xml:space="preserve">性別
</t>
  </si>
  <si>
    <t xml:space="preserve">現段級位取得状況
</t>
  </si>
  <si>
    <r>
      <t xml:space="preserve">公認初段～三段までの受審者で全空連登録済会員用のシートです（青いセルに入力）
</t>
    </r>
    <r>
      <rPr>
        <b/>
        <sz val="15"/>
        <rFont val="ＭＳ Ｐゴシック"/>
        <family val="3"/>
        <charset val="128"/>
        <scheme val="minor"/>
      </rPr>
      <t>　○日付は半角で20○○/○/○のように西暦/月/日で入力</t>
    </r>
    <phoneticPr fontId="36"/>
  </si>
  <si>
    <t xml:space="preserve">区分
(自動入力）
</t>
    <rPh sb="4" eb="6">
      <t>ジドウ</t>
    </rPh>
    <rPh sb="6" eb="8">
      <t>ニュウリョク</t>
    </rPh>
    <phoneticPr fontId="36"/>
  </si>
  <si>
    <r>
      <t xml:space="preserve">公認1～10級までの受審者で全空連登録済会員用のシートです（緑のセルに入力）
</t>
    </r>
    <r>
      <rPr>
        <b/>
        <sz val="13"/>
        <rFont val="ＭＳ Ｐゴシック"/>
        <family val="3"/>
        <charset val="128"/>
        <scheme val="minor"/>
      </rPr>
      <t>　○現段級位及び取得状況必ず入力ください</t>
    </r>
    <r>
      <rPr>
        <b/>
        <sz val="11"/>
        <rFont val="ＭＳ Ｐゴシック"/>
        <family val="3"/>
        <charset val="128"/>
        <scheme val="minor"/>
      </rPr>
      <t>。
     (日付は半角で20○○/○/○のように西暦/月/日で入力)</t>
    </r>
    <phoneticPr fontId="36"/>
  </si>
  <si>
    <t xml:space="preserve">年齢
（自動入力）
</t>
    <rPh sb="4" eb="8">
      <t>ジドウニュウリョク</t>
    </rPh>
    <phoneticPr fontId="36"/>
  </si>
  <si>
    <t>年齢
(自動入力）</t>
    <rPh sb="4" eb="6">
      <t>ジドウ</t>
    </rPh>
    <rPh sb="6" eb="8">
      <t>ニュウリョク</t>
    </rPh>
    <phoneticPr fontId="36"/>
  </si>
  <si>
    <t>延岡商業高校</t>
    <rPh sb="5" eb="6">
      <t>コウ</t>
    </rPh>
    <phoneticPr fontId="36"/>
  </si>
  <si>
    <r>
      <t>全項目入力後</t>
    </r>
    <r>
      <rPr>
        <b/>
        <u/>
        <sz val="14"/>
        <color rgb="FFFF0000"/>
        <rFont val="ＭＳ Ｐゴシック"/>
        <family val="3"/>
        <charset val="128"/>
        <scheme val="minor"/>
      </rPr>
      <t>ファイル名を申請団体名で保存</t>
    </r>
    <r>
      <rPr>
        <b/>
        <sz val="12"/>
        <color theme="1"/>
        <rFont val="ＭＳ Ｐゴシック"/>
        <family val="3"/>
        <charset val="128"/>
        <scheme val="minor"/>
      </rPr>
      <t>しメールに添付し送信してください。</t>
    </r>
    <rPh sb="10" eb="11">
      <t>メイ</t>
    </rPh>
    <rPh sb="12" eb="14">
      <t>シンセイ</t>
    </rPh>
    <rPh sb="14" eb="16">
      <t>ダンタイ</t>
    </rPh>
    <rPh sb="16" eb="17">
      <t>メイ</t>
    </rPh>
    <phoneticPr fontId="36"/>
  </si>
  <si>
    <t>小林会宮崎</t>
    <rPh sb="0" eb="2">
      <t>コバヤシ</t>
    </rPh>
    <rPh sb="2" eb="3">
      <t>カイ</t>
    </rPh>
    <rPh sb="3" eb="5">
      <t>ミヤザキ</t>
    </rPh>
    <phoneticPr fontId="36"/>
  </si>
  <si>
    <t>延岡松濤館</t>
    <rPh sb="0" eb="5">
      <t>ノベオカショウトウカン</t>
    </rPh>
    <phoneticPr fontId="36"/>
  </si>
  <si>
    <r>
      <t>口座番号　17350－19825231</t>
    </r>
    <r>
      <rPr>
        <sz val="16"/>
        <rFont val="ＭＳ Ｐゴシック"/>
        <family val="3"/>
        <charset val="128"/>
      </rPr>
      <t xml:space="preserve">　(ゆうちょ銀行）
口座名義　一般社団法人宮崎県空手道連盟
</t>
    </r>
    <r>
      <rPr>
        <b/>
        <sz val="12"/>
        <rFont val="ＭＳ Ｐゴシック"/>
        <family val="3"/>
        <charset val="128"/>
      </rPr>
      <t>他銀行から：店名(店番)七三八(ﾅﾅｻﾝﾊﾁ)　普通預金　口座番号2206700</t>
    </r>
    <phoneticPr fontId="36"/>
  </si>
  <si>
    <r>
      <t xml:space="preserve">
※種類により送金先が違いますので口座番号に注意してください。
全て口座名義は（一般社団法人宮崎県空手道連盟）となっています。
会 員 登 録 料　　　 173</t>
    </r>
    <r>
      <rPr>
        <sz val="14"/>
        <color rgb="FFFF0000"/>
        <rFont val="ＭＳ Ｐゴシック"/>
        <family val="3"/>
        <charset val="128"/>
      </rPr>
      <t>0</t>
    </r>
    <r>
      <rPr>
        <sz val="14"/>
        <rFont val="ＭＳ Ｐゴシック"/>
        <family val="3"/>
        <charset val="128"/>
      </rPr>
      <t>0－198252</t>
    </r>
    <r>
      <rPr>
        <sz val="14"/>
        <color rgb="FFFF0000"/>
        <rFont val="ＭＳ Ｐゴシック"/>
        <family val="3"/>
        <charset val="128"/>
      </rPr>
      <t>5</t>
    </r>
    <r>
      <rPr>
        <sz val="14"/>
        <rFont val="ＭＳ Ｐゴシック"/>
        <family val="3"/>
        <charset val="128"/>
      </rPr>
      <t xml:space="preserve">1
</t>
    </r>
    <phoneticPr fontId="36"/>
  </si>
  <si>
    <t>中期公認段級位審査申込</t>
    <rPh sb="0" eb="2">
      <t>チュウキ</t>
    </rPh>
    <rPh sb="2" eb="4">
      <t>コウニン</t>
    </rPh>
    <phoneticPr fontId="36"/>
  </si>
  <si>
    <t>心道会</t>
    <rPh sb="0" eb="1">
      <t>ココロ</t>
    </rPh>
    <rPh sb="1" eb="2">
      <t>ミチ</t>
    </rPh>
    <rPh sb="2" eb="3">
      <t>カイ</t>
    </rPh>
    <phoneticPr fontId="36"/>
  </si>
  <si>
    <t>令和７年度中期</t>
    <rPh sb="5" eb="7">
      <t>チュウキ</t>
    </rPh>
    <phoneticPr fontId="36"/>
  </si>
  <si>
    <t>※団体名が一覧に無い場合はご連絡ください</t>
    <rPh sb="1" eb="4">
      <t>ダンタイメイ</t>
    </rPh>
    <rPh sb="5" eb="7">
      <t>イチラン</t>
    </rPh>
    <rPh sb="8" eb="9">
      <t>ナ</t>
    </rPh>
    <rPh sb="10" eb="12">
      <t>バアイ</t>
    </rPh>
    <rPh sb="14" eb="16">
      <t>レンラク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</si>
</sst>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aaaa&quot;)&quot;"/>
    <numFmt numFmtId="177" formatCode="yyyy/m/d;@"/>
    <numFmt numFmtId="178" formatCode="m&quot;月&quot;d&quot;日&quot;;@"/>
    <numFmt numFmtId="179" formatCode="#,##0_ "/>
    <numFmt numFmtId="180" formatCode="0_ "/>
  </numFmts>
  <fonts count="47" x14ac:knownFonts="1">
    <font>
      <sz val="11"/>
      <color theme="1"/>
      <name val="ＭＳ Ｐゴシック"/>
      <charset val="128"/>
      <scheme val="minor"/>
    </font>
    <font>
      <sz val="11"/>
      <color theme="1"/>
      <name val="ＭＳ Ｐゴシック"/>
      <family val="2"/>
      <charset val="128"/>
      <scheme val="minor"/>
    </font>
    <font>
      <u/>
      <sz val="11"/>
      <color theme="10"/>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u val="double"/>
      <sz val="15"/>
      <color rgb="FFFF0000"/>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24"/>
      <color theme="1"/>
      <name val="ＭＳ Ｐゴシック"/>
      <family val="3"/>
      <charset val="128"/>
      <scheme val="minor"/>
    </font>
    <font>
      <b/>
      <sz val="14"/>
      <color theme="4" tint="-0.24994659260841701"/>
      <name val="ＭＳ Ｐゴシック"/>
      <family val="3"/>
      <charset val="128"/>
      <scheme val="minor"/>
    </font>
    <font>
      <sz val="14"/>
      <color theme="4" tint="-0.2499465926084170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14"/>
      <color theme="1"/>
      <name val="ＭＳ Ｐゴシック"/>
      <family val="3"/>
      <charset val="128"/>
      <scheme val="minor"/>
    </font>
    <font>
      <b/>
      <u/>
      <sz val="13"/>
      <color rgb="FFFF0000"/>
      <name val="ＭＳ Ｐゴシック"/>
      <family val="3"/>
      <charset val="128"/>
      <scheme val="minor"/>
    </font>
    <font>
      <b/>
      <sz val="12"/>
      <color theme="1"/>
      <name val="ＭＳ Ｐゴシック"/>
      <family val="3"/>
      <charset val="128"/>
      <scheme val="minor"/>
    </font>
    <font>
      <sz val="14"/>
      <name val="ＭＳ Ｐゴシック"/>
      <family val="3"/>
      <charset val="128"/>
    </font>
    <font>
      <sz val="16"/>
      <name val="ＭＳ Ｐゴシック"/>
      <family val="3"/>
      <charset val="128"/>
    </font>
    <font>
      <sz val="11"/>
      <name val="ＭＳ Ｐゴシック"/>
      <family val="3"/>
      <charset val="128"/>
    </font>
    <font>
      <b/>
      <sz val="15"/>
      <name val="ＭＳ Ｐゴシック"/>
      <family val="3"/>
      <charset val="128"/>
      <scheme val="minor"/>
    </font>
    <font>
      <b/>
      <sz val="12"/>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14"/>
      <color rgb="FFFF0000"/>
      <name val="ＭＳ Ｐゴシック"/>
      <family val="3"/>
      <charset val="128"/>
    </font>
    <font>
      <b/>
      <sz val="12"/>
      <name val="ＭＳ Ｐゴシック"/>
      <family val="3"/>
      <charset val="128"/>
    </font>
    <font>
      <sz val="11"/>
      <color theme="1"/>
      <name val="ＭＳ Ｐゴシック"/>
      <family val="3"/>
      <charset val="128"/>
      <scheme val="minor"/>
    </font>
    <font>
      <b/>
      <sz val="9"/>
      <name val="ＭＳ Ｐゴシック"/>
      <family val="3"/>
      <charset val="128"/>
    </font>
    <font>
      <sz val="6"/>
      <name val="ＭＳ Ｐゴシック"/>
      <family val="3"/>
      <charset val="128"/>
      <scheme val="minor"/>
    </font>
    <font>
      <sz val="11"/>
      <name val="ＭＳ Ｐゴシック"/>
      <family val="3"/>
      <charset val="128"/>
    </font>
    <font>
      <sz val="10"/>
      <color theme="1"/>
      <name val="Meiryo UI"/>
      <family val="2"/>
      <charset val="128"/>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u val="double"/>
      <sz val="15"/>
      <color rgb="FFFF0000"/>
      <name val="ＭＳ Ｐゴシック"/>
      <family val="3"/>
      <charset val="128"/>
      <scheme val="minor"/>
    </font>
    <font>
      <sz val="16"/>
      <name val="ＭＳ Ｐゴシック"/>
      <family val="3"/>
      <charset val="128"/>
    </font>
    <font>
      <b/>
      <sz val="12"/>
      <color theme="1"/>
      <name val="ＭＳ Ｐゴシック"/>
      <family val="3"/>
      <charset val="128"/>
      <scheme val="minor"/>
    </font>
    <font>
      <b/>
      <u/>
      <sz val="14"/>
      <color rgb="FFFF0000"/>
      <name val="ＭＳ Ｐゴシック"/>
      <family val="3"/>
      <charset val="128"/>
      <scheme val="minor"/>
    </font>
    <font>
      <sz val="14"/>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theme="8" tint="0.59996337778862885"/>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ck">
        <color auto="1"/>
      </right>
      <top/>
      <bottom style="thick">
        <color auto="1"/>
      </bottom>
      <diagonal/>
    </border>
    <border>
      <left style="thick">
        <color auto="1"/>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ck">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medium">
        <color auto="1"/>
      </left>
      <right/>
      <top style="medium">
        <color auto="1"/>
      </top>
      <bottom/>
      <diagonal/>
    </border>
    <border>
      <left/>
      <right style="medium">
        <color auto="1"/>
      </right>
      <top style="medium">
        <color auto="1"/>
      </top>
      <bottom/>
      <diagonal/>
    </border>
    <border>
      <left style="thick">
        <color rgb="FFFF0000"/>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top/>
      <bottom style="thick">
        <color rgb="FFFF0000"/>
      </bottom>
      <diagonal/>
    </border>
    <border>
      <left/>
      <right/>
      <top/>
      <bottom style="thick">
        <color rgb="FFFF0000"/>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24" fillId="0" borderId="0"/>
    <xf numFmtId="0" fontId="34" fillId="0" borderId="0">
      <alignment vertical="center"/>
    </xf>
    <xf numFmtId="0" fontId="37"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pplyNumberFormat="0" applyFill="0" applyBorder="0" applyAlignment="0" applyProtection="0"/>
    <xf numFmtId="0" fontId="38" fillId="0" borderId="0" applyAlignment="0">
      <alignment vertical="center"/>
    </xf>
    <xf numFmtId="0" fontId="1" fillId="0" borderId="0">
      <alignment vertical="center"/>
    </xf>
    <xf numFmtId="0" fontId="38" fillId="0" borderId="0">
      <alignment vertical="center"/>
    </xf>
    <xf numFmtId="0" fontId="38" fillId="0" borderId="0" applyAlignment="0">
      <alignment vertical="center"/>
    </xf>
    <xf numFmtId="0" fontId="38" fillId="0" borderId="0" applyAlignment="0">
      <alignment vertical="center"/>
    </xf>
    <xf numFmtId="0" fontId="39" fillId="0" borderId="0" applyAlignment="0"/>
    <xf numFmtId="0" fontId="38" fillId="0" borderId="0" applyAlignment="0">
      <alignment vertical="center"/>
    </xf>
  </cellStyleXfs>
  <cellXfs count="2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177" fontId="0" fillId="2" borderId="1" xfId="0" applyNumberFormat="1" applyFill="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12" fontId="0" fillId="2" borderId="2"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2" borderId="1" xfId="0" applyFill="1" applyBorder="1" applyAlignment="1">
      <alignment horizontal="left" vertical="center" shrinkToFit="1"/>
    </xf>
    <xf numFmtId="0" fontId="2" fillId="2" borderId="1" xfId="1" applyFill="1" applyBorder="1">
      <alignment vertical="center"/>
    </xf>
    <xf numFmtId="0" fontId="0" fillId="0" borderId="0" xfId="0" applyProtection="1">
      <alignment vertical="center"/>
      <protection locked="0"/>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49" fontId="3" fillId="4" borderId="7"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14" fontId="3" fillId="4" borderId="7" xfId="0" applyNumberFormat="1" applyFont="1" applyFill="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7"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left" vertical="center" shrinkToFit="1"/>
      <protection locked="0"/>
    </xf>
    <xf numFmtId="0" fontId="3" fillId="4" borderId="12"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6" fillId="0" borderId="0" xfId="0" applyFo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3" borderId="29"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8" fillId="3" borderId="31" xfId="0" applyFont="1" applyFill="1" applyBorder="1" applyAlignment="1">
      <alignment horizontal="left" vertical="center" wrapText="1" indent="1" shrinkToFit="1"/>
    </xf>
    <xf numFmtId="0" fontId="3" fillId="3" borderId="31" xfId="0" applyFont="1" applyFill="1" applyBorder="1" applyAlignment="1">
      <alignment horizontal="center" vertical="center" wrapText="1" shrinkToFit="1"/>
    </xf>
    <xf numFmtId="0" fontId="3" fillId="5" borderId="7"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shrinkToFit="1"/>
      <protection locked="0"/>
    </xf>
    <xf numFmtId="0" fontId="4" fillId="0" borderId="0" xfId="0" applyFo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14" fontId="3" fillId="0" borderId="20"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14" fontId="3" fillId="0" borderId="22" xfId="0" applyNumberFormat="1" applyFont="1" applyBorder="1" applyAlignment="1">
      <alignment horizontal="center" vertical="center"/>
    </xf>
    <xf numFmtId="0" fontId="3" fillId="7" borderId="7" xfId="0" applyFont="1" applyFill="1" applyBorder="1" applyAlignment="1" applyProtection="1">
      <alignment horizontal="center" vertical="center" shrinkToFit="1"/>
      <protection locked="0"/>
    </xf>
    <xf numFmtId="14" fontId="3" fillId="7" borderId="7" xfId="0" applyNumberFormat="1" applyFont="1" applyFill="1" applyBorder="1" applyAlignment="1" applyProtection="1">
      <alignment horizontal="center" vertical="center" shrinkToFit="1"/>
      <protection locked="0"/>
    </xf>
    <xf numFmtId="49" fontId="3" fillId="7" borderId="1" xfId="0" applyNumberFormat="1" applyFont="1" applyFill="1" applyBorder="1" applyAlignment="1" applyProtection="1">
      <alignment horizontal="center" vertical="center" shrinkToFit="1"/>
      <protection locked="0"/>
    </xf>
    <xf numFmtId="0" fontId="3" fillId="7" borderId="1" xfId="0" applyFont="1" applyFill="1" applyBorder="1" applyAlignment="1" applyProtection="1">
      <alignment horizontal="left" vertical="center" shrinkToFit="1"/>
      <protection locked="0"/>
    </xf>
    <xf numFmtId="0" fontId="3" fillId="7" borderId="1" xfId="0" applyFont="1" applyFill="1" applyBorder="1" applyAlignment="1" applyProtection="1">
      <alignment horizontal="center" vertical="center" shrinkToFit="1"/>
      <protection locked="0"/>
    </xf>
    <xf numFmtId="49" fontId="3" fillId="7" borderId="12" xfId="0" applyNumberFormat="1" applyFont="1" applyFill="1" applyBorder="1" applyAlignment="1" applyProtection="1">
      <alignment horizontal="center" vertical="center" shrinkToFit="1"/>
      <protection locked="0"/>
    </xf>
    <xf numFmtId="0" fontId="3" fillId="7" borderId="12" xfId="0" applyFont="1" applyFill="1" applyBorder="1" applyAlignment="1" applyProtection="1">
      <alignment horizontal="left" vertical="center" shrinkToFit="1"/>
      <protection locked="0"/>
    </xf>
    <xf numFmtId="0" fontId="3" fillId="7" borderId="12"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shrinkToFit="1"/>
      <protection locked="0"/>
    </xf>
    <xf numFmtId="14" fontId="3" fillId="7" borderId="12"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xf>
    <xf numFmtId="178" fontId="15" fillId="9" borderId="0" xfId="0" applyNumberFormat="1" applyFont="1" applyFill="1" applyAlignment="1">
      <alignment horizontal="right" vertical="center"/>
    </xf>
    <xf numFmtId="176" fontId="16" fillId="9" borderId="0" xfId="0" applyNumberFormat="1" applyFont="1" applyFill="1" applyAlignment="1">
      <alignment horizontal="left" vertical="center"/>
    </xf>
    <xf numFmtId="0" fontId="17"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shrinkToFit="1"/>
    </xf>
    <xf numFmtId="0" fontId="0" fillId="11" borderId="42" xfId="0" applyFill="1" applyBorder="1" applyAlignment="1" applyProtection="1">
      <alignment horizontal="center" vertical="center" shrinkToFit="1"/>
      <protection locked="0"/>
    </xf>
    <xf numFmtId="179" fontId="19" fillId="0" borderId="43" xfId="0" applyNumberFormat="1" applyFont="1" applyBorder="1" applyAlignment="1">
      <alignment horizontal="right" vertical="center" shrinkToFit="1"/>
    </xf>
    <xf numFmtId="56" fontId="0" fillId="11" borderId="43" xfId="0" applyNumberFormat="1" applyFill="1" applyBorder="1" applyAlignment="1" applyProtection="1">
      <alignment horizontal="center" vertical="center" shrinkToFit="1"/>
      <protection locked="0"/>
    </xf>
    <xf numFmtId="0" fontId="0" fillId="11" borderId="43" xfId="0" applyFill="1" applyBorder="1" applyAlignment="1" applyProtection="1">
      <alignment horizontal="center" vertical="center" shrinkToFit="1"/>
      <protection locked="0"/>
    </xf>
    <xf numFmtId="0" fontId="20" fillId="0" borderId="0" xfId="0" applyFont="1" applyAlignment="1">
      <alignment horizontal="center" vertical="center"/>
    </xf>
    <xf numFmtId="0" fontId="22" fillId="0" borderId="0" xfId="0" applyFont="1" applyAlignment="1">
      <alignment horizontal="left" vertical="distributed" wrapText="1" indent="1"/>
    </xf>
    <xf numFmtId="0" fontId="19" fillId="0" borderId="56" xfId="0" applyFont="1" applyBorder="1" applyAlignment="1">
      <alignment horizontal="center" vertical="center"/>
    </xf>
    <xf numFmtId="0" fontId="19" fillId="0" borderId="38" xfId="0" applyFont="1" applyBorder="1" applyAlignment="1">
      <alignment horizontal="center" vertical="center"/>
    </xf>
    <xf numFmtId="0" fontId="22" fillId="0" borderId="57" xfId="0" applyFont="1" applyBorder="1" applyAlignment="1">
      <alignment horizontal="center" vertical="center" wrapText="1"/>
    </xf>
    <xf numFmtId="179" fontId="19" fillId="12" borderId="56" xfId="0" applyNumberFormat="1" applyFont="1" applyFill="1" applyBorder="1" applyAlignment="1">
      <alignment horizontal="right" vertical="center" shrinkToFit="1"/>
    </xf>
    <xf numFmtId="179" fontId="19" fillId="0" borderId="38" xfId="0" applyNumberFormat="1" applyFont="1" applyBorder="1" applyAlignment="1">
      <alignment vertical="center" shrinkToFit="1"/>
    </xf>
    <xf numFmtId="180" fontId="19" fillId="6" borderId="58" xfId="0" applyNumberFormat="1" applyFont="1" applyFill="1" applyBorder="1">
      <alignment vertical="center"/>
    </xf>
    <xf numFmtId="179" fontId="19" fillId="0" borderId="57" xfId="0" applyNumberFormat="1" applyFont="1" applyBorder="1" applyAlignment="1">
      <alignment horizontal="center" vertical="center" shrinkToFit="1"/>
    </xf>
    <xf numFmtId="179" fontId="19" fillId="0" borderId="59" xfId="0" applyNumberFormat="1" applyFont="1" applyBorder="1" applyAlignment="1">
      <alignment horizontal="center" vertical="center" shrinkToFit="1"/>
    </xf>
    <xf numFmtId="179" fontId="19" fillId="5" borderId="57" xfId="0" applyNumberFormat="1" applyFont="1" applyFill="1" applyBorder="1" applyAlignment="1">
      <alignment horizontal="right" vertical="center" shrinkToFit="1"/>
    </xf>
    <xf numFmtId="179" fontId="19" fillId="5" borderId="59" xfId="0" applyNumberFormat="1" applyFont="1" applyFill="1" applyBorder="1" applyAlignment="1">
      <alignment horizontal="right" vertical="center" shrinkToFit="1"/>
    </xf>
    <xf numFmtId="179" fontId="19" fillId="5" borderId="59" xfId="0" applyNumberFormat="1" applyFont="1" applyFill="1" applyBorder="1" applyAlignment="1">
      <alignment vertical="center" shrinkToFit="1"/>
    </xf>
    <xf numFmtId="0" fontId="19" fillId="0" borderId="0" xfId="0" applyFont="1" applyAlignment="1">
      <alignment horizontal="center" vertical="center"/>
    </xf>
    <xf numFmtId="0" fontId="19" fillId="0" borderId="0" xfId="0" applyFont="1">
      <alignment vertical="center"/>
    </xf>
    <xf numFmtId="0" fontId="0" fillId="0" borderId="60" xfId="0" applyBorder="1" applyAlignment="1">
      <alignment horizontal="center" vertical="center"/>
    </xf>
    <xf numFmtId="0" fontId="0" fillId="11" borderId="61" xfId="0" applyFill="1" applyBorder="1" applyAlignment="1" applyProtection="1">
      <alignment horizontal="center" vertical="center" shrinkToFit="1"/>
      <protection locked="0"/>
    </xf>
    <xf numFmtId="0" fontId="22" fillId="0" borderId="0" xfId="0" applyFont="1" applyAlignment="1">
      <alignment vertical="center" wrapText="1"/>
    </xf>
    <xf numFmtId="0" fontId="22" fillId="0" borderId="59" xfId="0" applyFont="1" applyBorder="1" applyAlignment="1">
      <alignment horizontal="center" vertical="center" wrapText="1"/>
    </xf>
    <xf numFmtId="0" fontId="22" fillId="0" borderId="64" xfId="0" applyFont="1" applyBorder="1" applyAlignment="1">
      <alignment horizontal="center" vertical="center" wrapText="1"/>
    </xf>
    <xf numFmtId="0" fontId="23" fillId="0" borderId="0" xfId="0" applyFont="1" applyAlignment="1">
      <alignment vertical="center" wrapText="1"/>
    </xf>
    <xf numFmtId="180" fontId="19" fillId="6" borderId="65" xfId="0" applyNumberFormat="1" applyFont="1" applyFill="1" applyBorder="1">
      <alignment vertical="center"/>
    </xf>
    <xf numFmtId="180" fontId="19" fillId="0" borderId="66" xfId="0" applyNumberFormat="1" applyFont="1" applyBorder="1">
      <alignment vertical="center"/>
    </xf>
    <xf numFmtId="179" fontId="19" fillId="0" borderId="64" xfId="0" applyNumberFormat="1" applyFont="1" applyBorder="1" applyAlignment="1">
      <alignment horizontal="center" vertical="center" shrinkToFit="1"/>
    </xf>
    <xf numFmtId="179" fontId="19" fillId="5" borderId="64" xfId="0" applyNumberFormat="1" applyFont="1" applyFill="1" applyBorder="1" applyAlignment="1">
      <alignment vertical="center" shrinkToFit="1"/>
    </xf>
    <xf numFmtId="179" fontId="19" fillId="0" borderId="67" xfId="0" applyNumberFormat="1" applyFont="1" applyBorder="1" applyAlignment="1">
      <alignment vertical="center" shrinkToFit="1"/>
    </xf>
    <xf numFmtId="0" fontId="40" fillId="2" borderId="1" xfId="0" applyFont="1" applyFill="1" applyBorder="1" applyAlignment="1" applyProtection="1">
      <alignment horizontal="center" vertical="center"/>
      <protection locked="0"/>
    </xf>
    <xf numFmtId="0" fontId="40" fillId="2" borderId="1" xfId="0" applyFont="1" applyFill="1" applyBorder="1" applyAlignment="1">
      <alignment horizontal="center" vertical="center"/>
    </xf>
    <xf numFmtId="0" fontId="3" fillId="0" borderId="7" xfId="0" applyFont="1" applyBorder="1" applyAlignment="1" applyProtection="1">
      <alignment horizontal="center" vertical="center" shrinkToFit="1"/>
      <protection locked="0"/>
    </xf>
    <xf numFmtId="14"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11" borderId="70" xfId="0" applyFont="1" applyFill="1" applyBorder="1" applyAlignment="1">
      <alignment horizontal="center" vertical="center" wrapText="1" shrinkToFit="1"/>
    </xf>
    <xf numFmtId="0" fontId="3" fillId="11" borderId="71" xfId="0" applyFont="1" applyFill="1" applyBorder="1" applyAlignment="1">
      <alignment horizontal="center" vertical="center" wrapText="1" shrinkToFit="1"/>
    </xf>
    <xf numFmtId="0" fontId="3" fillId="11" borderId="72" xfId="0" applyFont="1" applyFill="1" applyBorder="1" applyAlignment="1">
      <alignment horizontal="center" vertical="center"/>
    </xf>
    <xf numFmtId="0" fontId="3" fillId="11" borderId="73"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3" xfId="0" applyFont="1" applyFill="1" applyBorder="1" applyAlignment="1">
      <alignment horizontal="center" vertical="center"/>
    </xf>
    <xf numFmtId="0" fontId="3" fillId="11" borderId="31" xfId="0" applyFont="1" applyFill="1" applyBorder="1" applyAlignment="1">
      <alignment horizontal="center" vertical="center"/>
    </xf>
    <xf numFmtId="0" fontId="3" fillId="11" borderId="11" xfId="0" applyFont="1" applyFill="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1" fillId="7" borderId="7" xfId="0" applyFont="1" applyFill="1" applyBorder="1" applyAlignment="1" applyProtection="1">
      <alignment horizontal="center" vertical="center" shrinkToFit="1"/>
      <protection locked="0"/>
    </xf>
    <xf numFmtId="49" fontId="41" fillId="7" borderId="7" xfId="0" applyNumberFormat="1" applyFont="1" applyFill="1" applyBorder="1" applyAlignment="1" applyProtection="1">
      <alignment horizontal="center" vertical="center" shrinkToFit="1"/>
      <protection locked="0"/>
    </xf>
    <xf numFmtId="0" fontId="40" fillId="2" borderId="1" xfId="0" applyFont="1" applyFill="1" applyBorder="1" applyAlignment="1" applyProtection="1">
      <alignment horizontal="left" vertical="center" shrinkToFit="1"/>
      <protection locked="0"/>
    </xf>
    <xf numFmtId="0" fontId="44" fillId="0" borderId="0" xfId="0" applyFont="1">
      <alignment vertical="center"/>
    </xf>
    <xf numFmtId="0" fontId="40" fillId="2" borderId="1" xfId="0" applyFont="1" applyFill="1" applyBorder="1" applyAlignment="1">
      <alignment horizontal="left" vertical="center" shrinkToFit="1"/>
    </xf>
    <xf numFmtId="0" fontId="41" fillId="0" borderId="1" xfId="0" applyFont="1" applyBorder="1" applyAlignment="1" applyProtection="1">
      <alignment horizontal="center" vertical="center"/>
      <protection locked="0"/>
    </xf>
    <xf numFmtId="0" fontId="41" fillId="0" borderId="7" xfId="0" applyFont="1" applyBorder="1" applyAlignment="1" applyProtection="1">
      <alignment horizontal="center" vertical="center" shrinkToFit="1"/>
      <protection locked="0"/>
    </xf>
    <xf numFmtId="14" fontId="41" fillId="0" borderId="7" xfId="0" applyNumberFormat="1" applyFont="1" applyBorder="1" applyAlignment="1" applyProtection="1">
      <alignment horizontal="center" vertical="center" shrinkToFit="1"/>
      <protection locked="0"/>
    </xf>
    <xf numFmtId="0" fontId="40" fillId="0" borderId="0" xfId="0" applyFont="1">
      <alignment vertical="center"/>
    </xf>
    <xf numFmtId="0" fontId="20" fillId="0" borderId="0" xfId="0" applyFont="1" applyAlignment="1">
      <alignment horizontal="left" vertical="center" indent="2"/>
    </xf>
    <xf numFmtId="0" fontId="20" fillId="0" borderId="45" xfId="0" applyFont="1" applyBorder="1" applyAlignment="1">
      <alignment horizontal="left" vertical="center" indent="2"/>
    </xf>
    <xf numFmtId="0" fontId="18" fillId="10" borderId="38" xfId="0" applyFont="1" applyFill="1" applyBorder="1" applyAlignment="1">
      <alignment horizontal="center" vertical="center" wrapText="1"/>
    </xf>
    <xf numFmtId="0" fontId="18" fillId="10" borderId="41" xfId="0" applyFont="1" applyFill="1" applyBorder="1" applyAlignment="1">
      <alignment horizontal="center" vertical="center"/>
    </xf>
    <xf numFmtId="0" fontId="46" fillId="0" borderId="46" xfId="0" applyFont="1" applyBorder="1" applyAlignment="1">
      <alignment horizontal="left" vertical="distributed" wrapText="1" indent="1"/>
    </xf>
    <xf numFmtId="0" fontId="22" fillId="0" borderId="47" xfId="0" applyFont="1" applyBorder="1" applyAlignment="1">
      <alignment horizontal="left" vertical="distributed" wrapText="1" indent="1"/>
    </xf>
    <xf numFmtId="0" fontId="22" fillId="0" borderId="62" xfId="0" applyFont="1" applyBorder="1" applyAlignment="1">
      <alignment horizontal="left" vertical="distributed" wrapText="1" indent="1"/>
    </xf>
    <xf numFmtId="0" fontId="22" fillId="0" borderId="50" xfId="0" applyFont="1" applyBorder="1" applyAlignment="1">
      <alignment horizontal="left" vertical="distributed" wrapText="1" indent="1"/>
    </xf>
    <xf numFmtId="0" fontId="22" fillId="0" borderId="0" xfId="0" applyFont="1" applyAlignment="1">
      <alignment horizontal="left" vertical="distributed" wrapText="1" indent="1"/>
    </xf>
    <xf numFmtId="0" fontId="22" fillId="0" borderId="45" xfId="0" applyFont="1" applyBorder="1" applyAlignment="1">
      <alignment horizontal="left" vertical="distributed" wrapText="1" indent="1"/>
    </xf>
    <xf numFmtId="0" fontId="22" fillId="0" borderId="54" xfId="0" applyFont="1" applyBorder="1" applyAlignment="1">
      <alignment horizontal="left" vertical="distributed" wrapText="1" indent="1"/>
    </xf>
    <xf numFmtId="0" fontId="22" fillId="0" borderId="55" xfId="0" applyFont="1" applyBorder="1" applyAlignment="1">
      <alignment horizontal="left" vertical="distributed" wrapText="1" indent="1"/>
    </xf>
    <xf numFmtId="0" fontId="22" fillId="0" borderId="63" xfId="0" applyFont="1" applyBorder="1" applyAlignment="1">
      <alignment horizontal="left" vertical="distributed" wrapText="1" indent="1"/>
    </xf>
    <xf numFmtId="0" fontId="43" fillId="0" borderId="48" xfId="0" applyFont="1" applyBorder="1" applyAlignment="1">
      <alignment horizontal="center" vertical="distributed" wrapText="1"/>
    </xf>
    <xf numFmtId="0" fontId="23" fillId="0" borderId="44" xfId="0" applyFont="1" applyBorder="1" applyAlignment="1">
      <alignment horizontal="center" vertical="distributed" wrapText="1"/>
    </xf>
    <xf numFmtId="0" fontId="23" fillId="0" borderId="49" xfId="0" applyFont="1" applyBorder="1" applyAlignment="1">
      <alignment horizontal="center" vertical="distributed" wrapText="1"/>
    </xf>
    <xf numFmtId="0" fontId="23" fillId="0" borderId="51" xfId="0" applyFont="1" applyBorder="1" applyAlignment="1">
      <alignment horizontal="center" vertical="distributed" wrapText="1"/>
    </xf>
    <xf numFmtId="0" fontId="23" fillId="0" borderId="52" xfId="0" applyFont="1" applyBorder="1" applyAlignment="1">
      <alignment horizontal="center" vertical="distributed" wrapText="1"/>
    </xf>
    <xf numFmtId="0" fontId="23" fillId="0" borderId="53" xfId="0" applyFont="1" applyBorder="1" applyAlignment="1">
      <alignment horizontal="center" vertical="distributed" wrapText="1"/>
    </xf>
    <xf numFmtId="0" fontId="10" fillId="8" borderId="0" xfId="0" applyFont="1" applyFill="1" applyAlignment="1">
      <alignment horizontal="center" vertical="center"/>
    </xf>
    <xf numFmtId="0" fontId="11" fillId="8" borderId="0" xfId="0" applyFont="1" applyFill="1" applyAlignment="1">
      <alignment horizontal="left" vertical="center" shrinkToFit="1"/>
    </xf>
    <xf numFmtId="0" fontId="12" fillId="0" borderId="0" xfId="0" applyFont="1" applyAlignment="1">
      <alignment horizontal="left" vertical="center" shrinkToFit="1"/>
    </xf>
    <xf numFmtId="0" fontId="13" fillId="8" borderId="0" xfId="0" applyFont="1" applyFill="1" applyAlignment="1">
      <alignment horizontal="center" vertical="center"/>
    </xf>
    <xf numFmtId="0" fontId="20" fillId="0" borderId="44" xfId="0" applyFont="1" applyBorder="1" applyAlignment="1">
      <alignment horizontal="center" vertical="center"/>
    </xf>
    <xf numFmtId="0" fontId="42" fillId="0" borderId="0" xfId="0" applyFont="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41" fillId="3" borderId="8" xfId="0" applyFont="1" applyFill="1" applyBorder="1" applyAlignment="1">
      <alignment horizontal="center" vertical="center" wrapText="1" shrinkToFit="1"/>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7"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5" borderId="2" xfId="0" applyFont="1" applyFill="1" applyBorder="1" applyAlignment="1" applyProtection="1">
      <alignment horizontal="left" vertical="center" shrinkToFit="1"/>
      <protection locked="0"/>
    </xf>
    <xf numFmtId="0" fontId="3" fillId="5" borderId="33" xfId="0" applyFont="1" applyFill="1" applyBorder="1" applyAlignment="1" applyProtection="1">
      <alignment horizontal="left" vertical="center" shrinkToFit="1"/>
      <protection locked="0"/>
    </xf>
    <xf numFmtId="0" fontId="3" fillId="5" borderId="31" xfId="0" applyFont="1" applyFill="1" applyBorder="1" applyAlignment="1" applyProtection="1">
      <alignment horizontal="left" vertical="center" shrinkToFit="1"/>
      <protection locked="0"/>
    </xf>
    <xf numFmtId="0" fontId="3" fillId="5" borderId="11" xfId="0" applyFont="1" applyFill="1" applyBorder="1" applyAlignment="1" applyProtection="1">
      <alignment horizontal="left" vertical="center" shrinkToFi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wrapText="1"/>
    </xf>
    <xf numFmtId="0" fontId="4" fillId="0" borderId="0" xfId="0" applyFont="1" applyAlignment="1">
      <alignment horizontal="left" vertical="center"/>
    </xf>
    <xf numFmtId="0" fontId="3" fillId="3" borderId="28" xfId="0" applyFont="1" applyFill="1" applyBorder="1" applyAlignment="1">
      <alignment horizontal="center" vertical="center" wrapText="1" shrinkToFit="1"/>
    </xf>
    <xf numFmtId="0" fontId="3" fillId="3" borderId="29"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5" borderId="28" xfId="0" applyFont="1" applyFill="1" applyBorder="1" applyAlignment="1" applyProtection="1">
      <alignment horizontal="left" vertical="center" shrinkToFit="1"/>
      <protection locked="0"/>
    </xf>
    <xf numFmtId="0" fontId="3" fillId="5" borderId="6" xfId="0" applyFont="1" applyFill="1" applyBorder="1" applyAlignment="1" applyProtection="1">
      <alignment horizontal="left" vertical="center" shrinkToFit="1"/>
      <protection locked="0"/>
    </xf>
    <xf numFmtId="0" fontId="3" fillId="3" borderId="29" xfId="0" applyFont="1" applyFill="1" applyBorder="1" applyAlignment="1">
      <alignment horizontal="center" vertical="center" shrinkToFit="1"/>
    </xf>
    <xf numFmtId="0" fontId="3" fillId="11" borderId="68" xfId="0" applyFont="1" applyFill="1" applyBorder="1" applyAlignment="1">
      <alignment horizontal="center" vertical="center" wrapText="1" shrinkToFit="1"/>
    </xf>
    <xf numFmtId="0" fontId="3" fillId="11" borderId="69"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41" fillId="3" borderId="37"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7" borderId="2" xfId="0" applyFont="1" applyFill="1" applyBorder="1" applyAlignment="1" applyProtection="1">
      <alignment horizontal="left" vertical="center" shrinkToFit="1"/>
      <protection locked="0"/>
    </xf>
    <xf numFmtId="0" fontId="3" fillId="7" borderId="33" xfId="0" applyFont="1" applyFill="1" applyBorder="1" applyAlignment="1" applyProtection="1">
      <alignment horizontal="left" vertical="center" shrinkToFit="1"/>
      <protection locked="0"/>
    </xf>
    <xf numFmtId="0" fontId="3" fillId="7" borderId="31" xfId="0" applyFont="1" applyFill="1" applyBorder="1" applyAlignment="1" applyProtection="1">
      <alignment horizontal="left" vertical="center" shrinkToFit="1"/>
      <protection locked="0"/>
    </xf>
    <xf numFmtId="0" fontId="3" fillId="7" borderId="11" xfId="0" applyFont="1" applyFill="1" applyBorder="1" applyAlignment="1" applyProtection="1">
      <alignment horizontal="left" vertical="center" shrinkToFit="1"/>
      <protection locked="0"/>
    </xf>
    <xf numFmtId="0" fontId="3" fillId="7" borderId="28" xfId="0" applyFont="1" applyFill="1" applyBorder="1" applyAlignment="1" applyProtection="1">
      <alignment horizontal="left" vertical="center" shrinkToFit="1"/>
      <protection locked="0"/>
    </xf>
    <xf numFmtId="0" fontId="3" fillId="7" borderId="6" xfId="0" applyFont="1" applyFill="1" applyBorder="1" applyAlignment="1" applyProtection="1">
      <alignment horizontal="left" vertical="center" shrinkToFit="1"/>
      <protection locked="0"/>
    </xf>
    <xf numFmtId="49" fontId="3" fillId="0" borderId="7" xfId="0" applyNumberFormat="1" applyFont="1" applyBorder="1" applyAlignment="1" applyProtection="1">
      <alignment horizontal="center" vertical="center"/>
      <protection locked="0"/>
    </xf>
    <xf numFmtId="0" fontId="34" fillId="0" borderId="0" xfId="0" applyFont="1">
      <alignment vertical="center"/>
    </xf>
  </cellXfs>
  <cellStyles count="17">
    <cellStyle name="ハイパーリンク" xfId="1" builtinId="8"/>
    <cellStyle name="ハイパーリンク 2" xfId="15" xr:uid="{8FB7A5FF-D0CE-4D22-9A3B-4AB85BD6F843}"/>
    <cellStyle name="ハイパーリンク 3" xfId="9" xr:uid="{55E043CA-63BA-48C7-B4E1-F9669F56898F}"/>
    <cellStyle name="標準" xfId="0" builtinId="0"/>
    <cellStyle name="標準 2" xfId="2" xr:uid="{00000000-0005-0000-0000-000031000000}"/>
    <cellStyle name="標準 2 2" xfId="8" xr:uid="{7D560001-CAAD-4AA9-9A3C-34CF3ED8D3DD}"/>
    <cellStyle name="標準 2 2 2" xfId="12" xr:uid="{289E51D5-6E35-491C-9405-E478292046CF}"/>
    <cellStyle name="標準 2 3" xfId="5" xr:uid="{F5E1CFDC-A6FA-4DAE-AF47-A41E0B43D00E}"/>
    <cellStyle name="標準 3" xfId="6" xr:uid="{5F208ACF-0780-489C-B33E-C8A67879B2D5}"/>
    <cellStyle name="標準 3 2" xfId="7" xr:uid="{C223EA1F-06FD-403F-BE82-7628E1E0C7F0}"/>
    <cellStyle name="標準 3 3" xfId="14" xr:uid="{23788370-52FD-45E8-84B3-9CFB911AFB12}"/>
    <cellStyle name="標準 4" xfId="11" xr:uid="{3459B654-2504-4D2E-BF6C-BBB0A99F02AC}"/>
    <cellStyle name="標準 5" xfId="10" xr:uid="{069CF8ED-6AC7-4DE0-8076-3A4A02E7B6BE}"/>
    <cellStyle name="標準 6" xfId="3" xr:uid="{00000000-0005-0000-0000-000032000000}"/>
    <cellStyle name="標準 6 2" xfId="13" xr:uid="{4C24AAAD-370A-4982-8BF5-70863790784E}"/>
    <cellStyle name="標準 7" xfId="4" xr:uid="{65C9FB4A-40D0-4D84-88DA-2F361FDEC8A2}"/>
    <cellStyle name="標準 8" xfId="16" xr:uid="{0D85F4C4-F7CF-497B-86D2-75F9D70534D9}"/>
  </cellStyles>
  <dxfs count="2">
    <dxf>
      <fill>
        <patternFill>
          <bgColor theme="8" tint="0.59996337778862885"/>
        </patternFill>
      </fill>
    </dxf>
    <dxf>
      <fill>
        <patternFill>
          <bgColor theme="6" tint="0.39994506668294322"/>
        </patternFill>
      </fill>
    </dxf>
  </dxfs>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mailto:dani@miyazaki-karat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6"/>
  <sheetViews>
    <sheetView tabSelected="1" zoomScaleNormal="100" workbookViewId="0">
      <selection activeCell="G16" sqref="G16"/>
    </sheetView>
  </sheetViews>
  <sheetFormatPr defaultColWidth="9" defaultRowHeight="13.5" x14ac:dyDescent="0.15"/>
  <cols>
    <col min="1" max="11" width="15.75" customWidth="1"/>
  </cols>
  <sheetData>
    <row r="1" spans="1:15" ht="30" customHeight="1" x14ac:dyDescent="0.15">
      <c r="A1" s="178" t="str">
        <f>設定!B4&amp;"　宮崎県公認級・段位申込取りまとめ表"</f>
        <v>令和７年度中期　宮崎県公認級・段位申込取りまとめ表</v>
      </c>
      <c r="B1" s="178"/>
      <c r="C1" s="178"/>
      <c r="D1" s="178"/>
      <c r="E1" s="178"/>
      <c r="F1" s="178"/>
      <c r="G1" s="178"/>
      <c r="H1" s="178"/>
      <c r="I1" s="178"/>
      <c r="J1" s="178"/>
    </row>
    <row r="2" spans="1:15" ht="17.25" x14ac:dyDescent="0.15">
      <c r="A2" s="179" t="str">
        <f>HYPERLINK("mailto:"&amp;設定!I4&amp;"?subject="&amp;設定!J4&amp;"","申込ファイル送信先　"&amp;設定!I4&amp;"（クリックで送信準備）")</f>
        <v>申込ファイル送信先　dani@miyazaki-karate.jp（クリックで送信準備）</v>
      </c>
      <c r="B2" s="180"/>
      <c r="C2" s="180"/>
      <c r="D2" s="180"/>
      <c r="E2" s="180"/>
      <c r="F2" s="181" t="s">
        <v>0</v>
      </c>
      <c r="G2" s="181"/>
      <c r="H2" s="181"/>
      <c r="I2" s="181"/>
      <c r="J2" s="181"/>
    </row>
    <row r="3" spans="1:15" ht="30" customHeight="1" x14ac:dyDescent="0.15">
      <c r="B3" s="83" t="s">
        <v>1</v>
      </c>
      <c r="C3" s="84">
        <f>設定!H4</f>
        <v>45957</v>
      </c>
      <c r="D3" s="85">
        <f>WEEKDAY(C3,1)</f>
        <v>2</v>
      </c>
      <c r="E3" s="86" t="s">
        <v>2</v>
      </c>
    </row>
    <row r="4" spans="1:15" ht="35.25" customHeight="1" x14ac:dyDescent="0.15">
      <c r="A4" s="161" t="s">
        <v>3</v>
      </c>
      <c r="B4" s="87" t="s">
        <v>4</v>
      </c>
      <c r="C4" s="88" t="s">
        <v>5</v>
      </c>
      <c r="D4" s="88"/>
      <c r="E4" s="88"/>
      <c r="F4" s="88" t="s">
        <v>8</v>
      </c>
      <c r="G4" s="89" t="s">
        <v>9</v>
      </c>
      <c r="H4" s="88" t="s">
        <v>10</v>
      </c>
      <c r="I4" s="109" t="s">
        <v>11</v>
      </c>
    </row>
    <row r="5" spans="1:15" ht="26.25" customHeight="1" x14ac:dyDescent="0.15">
      <c r="A5" s="162"/>
      <c r="B5" s="90"/>
      <c r="C5" s="91">
        <f>設定!E4*F12+設定!D4*K14</f>
        <v>0</v>
      </c>
      <c r="D5" s="91"/>
      <c r="E5" s="91"/>
      <c r="F5" s="91">
        <f>SUM(C5:E5)</f>
        <v>0</v>
      </c>
      <c r="G5" s="92"/>
      <c r="H5" s="93"/>
      <c r="I5" s="110"/>
    </row>
    <row r="6" spans="1:15" ht="26.25" customHeight="1" x14ac:dyDescent="0.15">
      <c r="A6" s="182" t="s">
        <v>12</v>
      </c>
      <c r="B6" s="182"/>
      <c r="C6" s="182"/>
      <c r="D6" s="182"/>
      <c r="E6" s="182"/>
      <c r="F6" s="182"/>
      <c r="G6" s="182"/>
      <c r="H6" s="153" t="s">
        <v>1808</v>
      </c>
    </row>
    <row r="7" spans="1:15" ht="22.15" customHeight="1" x14ac:dyDescent="0.15">
      <c r="A7" s="159" t="s">
        <v>13</v>
      </c>
      <c r="B7" s="159"/>
      <c r="C7" s="159"/>
      <c r="D7" s="159"/>
      <c r="E7" s="159"/>
      <c r="F7" s="160"/>
      <c r="G7" s="163" t="s">
        <v>1812</v>
      </c>
      <c r="H7" s="164"/>
      <c r="I7" s="164"/>
      <c r="J7" s="164"/>
      <c r="K7" s="164"/>
      <c r="L7" s="165"/>
      <c r="M7" s="111"/>
      <c r="N7" s="111"/>
      <c r="O7" s="111"/>
    </row>
    <row r="8" spans="1:15" ht="48.6" customHeight="1" x14ac:dyDescent="0.15">
      <c r="A8" s="172" t="s">
        <v>1811</v>
      </c>
      <c r="B8" s="173"/>
      <c r="C8" s="173"/>
      <c r="D8" s="173"/>
      <c r="E8" s="174"/>
      <c r="F8" s="94"/>
      <c r="G8" s="166"/>
      <c r="H8" s="167"/>
      <c r="I8" s="167"/>
      <c r="J8" s="167"/>
      <c r="K8" s="167"/>
      <c r="L8" s="168"/>
      <c r="M8" s="111"/>
      <c r="N8" s="111"/>
      <c r="O8" s="111"/>
    </row>
    <row r="9" spans="1:15" ht="25.9" customHeight="1" x14ac:dyDescent="0.15">
      <c r="A9" s="175"/>
      <c r="B9" s="176"/>
      <c r="C9" s="176"/>
      <c r="D9" s="176"/>
      <c r="E9" s="177"/>
      <c r="G9" s="169"/>
      <c r="H9" s="170"/>
      <c r="I9" s="170"/>
      <c r="J9" s="170"/>
      <c r="K9" s="170"/>
      <c r="L9" s="171"/>
      <c r="M9" s="111"/>
      <c r="N9" s="111"/>
      <c r="O9" s="111"/>
    </row>
    <row r="10" spans="1:15" ht="10.9" customHeight="1" x14ac:dyDescent="0.15">
      <c r="G10" s="95"/>
      <c r="H10" s="95"/>
      <c r="I10" s="95"/>
      <c r="J10" s="95"/>
      <c r="K10" s="95"/>
      <c r="L10" s="95"/>
      <c r="M10" s="111"/>
      <c r="N10" s="111"/>
      <c r="O10" s="111"/>
    </row>
    <row r="11" spans="1:15" ht="28.9" customHeight="1" x14ac:dyDescent="0.15">
      <c r="A11" s="96" t="s">
        <v>14</v>
      </c>
      <c r="B11" s="96" t="s">
        <v>15</v>
      </c>
      <c r="C11" s="96" t="s">
        <v>16</v>
      </c>
      <c r="D11" s="96" t="s">
        <v>17</v>
      </c>
      <c r="E11" s="96" t="s">
        <v>18</v>
      </c>
      <c r="F11" s="97" t="s">
        <v>8</v>
      </c>
      <c r="H11" s="98"/>
      <c r="I11" s="112"/>
      <c r="J11" s="113" t="s">
        <v>8</v>
      </c>
      <c r="K11" s="114"/>
      <c r="L11" s="114"/>
      <c r="M11" s="114"/>
      <c r="N11" s="114"/>
    </row>
    <row r="12" spans="1:15" ht="31.9" customHeight="1" x14ac:dyDescent="0.15">
      <c r="A12" s="99">
        <f>段位申込!J3+旧番号・新規登録者段位申込!L3</f>
        <v>0</v>
      </c>
      <c r="B12" s="99">
        <f>段位申込!K3+旧番号・新規登録者段位申込!M3</f>
        <v>0</v>
      </c>
      <c r="C12" s="99">
        <f>段位申込!L3+旧番号・新規登録者段位申込!N3</f>
        <v>0</v>
      </c>
      <c r="D12" s="99">
        <f>段位申込!M3+旧番号・新規登録者段位申込!O3</f>
        <v>0</v>
      </c>
      <c r="E12" s="99">
        <f>段位申込!N3+旧番号・新規登録者段位申込!P3</f>
        <v>0</v>
      </c>
      <c r="F12" s="100">
        <f>SUM(A12:E12)</f>
        <v>0</v>
      </c>
      <c r="H12" s="101"/>
      <c r="I12" s="115"/>
      <c r="J12" s="116">
        <f>SUM(H12:I12)</f>
        <v>0</v>
      </c>
    </row>
    <row r="13" spans="1:15" ht="19.5" customHeight="1" x14ac:dyDescent="0.15">
      <c r="A13" s="102" t="s">
        <v>19</v>
      </c>
      <c r="B13" s="103" t="s">
        <v>20</v>
      </c>
      <c r="C13" s="103" t="s">
        <v>21</v>
      </c>
      <c r="D13" s="103" t="s">
        <v>22</v>
      </c>
      <c r="E13" s="103" t="s">
        <v>23</v>
      </c>
      <c r="F13" s="103" t="s">
        <v>24</v>
      </c>
      <c r="G13" s="103" t="s">
        <v>25</v>
      </c>
      <c r="H13" s="103" t="s">
        <v>26</v>
      </c>
      <c r="I13" s="103" t="s">
        <v>27</v>
      </c>
      <c r="J13" s="117" t="s">
        <v>28</v>
      </c>
      <c r="K13" s="97" t="s">
        <v>8</v>
      </c>
    </row>
    <row r="14" spans="1:15" ht="33.6" customHeight="1" x14ac:dyDescent="0.15">
      <c r="A14" s="104">
        <f>級位申込!G3+旧番号・新規登録者級位申込!K3</f>
        <v>0</v>
      </c>
      <c r="B14" s="105">
        <f>級位申込!H3+旧番号・新規登録者級位申込!L3</f>
        <v>0</v>
      </c>
      <c r="C14" s="105">
        <f>級位申込!I3+旧番号・新規登録者級位申込!M3</f>
        <v>0</v>
      </c>
      <c r="D14" s="105">
        <f>級位申込!J3+旧番号・新規登録者級位申込!N3</f>
        <v>0</v>
      </c>
      <c r="E14" s="105">
        <f>級位申込!K3+旧番号・新規登録者級位申込!O3</f>
        <v>0</v>
      </c>
      <c r="F14" s="106">
        <f>級位申込!G5+旧番号・新規登録者級位申込!K5</f>
        <v>0</v>
      </c>
      <c r="G14" s="106">
        <f>級位申込!H5+旧番号・新規登録者級位申込!L5</f>
        <v>0</v>
      </c>
      <c r="H14" s="106">
        <f>級位申込!I5+旧番号・新規登録者級位申込!M5</f>
        <v>0</v>
      </c>
      <c r="I14" s="106">
        <f>級位申込!J5+旧番号・新規登録者級位申込!N5</f>
        <v>0</v>
      </c>
      <c r="J14" s="118">
        <f>級位申込!K5+旧番号・新規登録者級位申込!O5</f>
        <v>0</v>
      </c>
      <c r="K14" s="119">
        <f>SUM(A14:J14)</f>
        <v>0</v>
      </c>
    </row>
    <row r="15" spans="1:15" ht="19.5" customHeight="1" x14ac:dyDescent="0.15"/>
    <row r="16" spans="1:15" ht="34.5" customHeight="1" x14ac:dyDescent="0.15">
      <c r="A16" s="239" t="s">
        <v>1816</v>
      </c>
      <c r="E16" s="107"/>
      <c r="F16" s="108"/>
      <c r="G16" s="108"/>
    </row>
  </sheetData>
  <mergeCells count="8">
    <mergeCell ref="A7:F7"/>
    <mergeCell ref="A4:A5"/>
    <mergeCell ref="G7:L9"/>
    <mergeCell ref="A8:E9"/>
    <mergeCell ref="A1:J1"/>
    <mergeCell ref="A2:E2"/>
    <mergeCell ref="F2:J2"/>
    <mergeCell ref="A6:G6"/>
  </mergeCells>
  <phoneticPr fontId="36"/>
  <pageMargins left="0.70866141732283472" right="0.70866141732283472" top="0.74803149606299213" bottom="0.74803149606299213" header="0.31496062992125984" footer="0.31496062992125984"/>
  <pageSetup paperSize="9" scale="77" orientation="landscape"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設定!$C$4:$C$59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Q67"/>
  <sheetViews>
    <sheetView zoomScaleNormal="100" workbookViewId="0">
      <pane xSplit="2" ySplit="7" topLeftCell="C8" activePane="bottomRight" state="frozen"/>
      <selection activeCell="C6" sqref="C6"/>
      <selection pane="topRight" activeCell="C6" sqref="C6"/>
      <selection pane="bottomLeft" activeCell="C6" sqref="C6"/>
      <selection pane="bottomRight" activeCell="P18" sqref="P18"/>
    </sheetView>
  </sheetViews>
  <sheetFormatPr defaultColWidth="9" defaultRowHeight="18" customHeight="1" x14ac:dyDescent="0.15"/>
  <cols>
    <col min="1" max="1" width="7.5" style="16" customWidth="1"/>
    <col min="2" max="2" width="13.125" style="17" customWidth="1"/>
    <col min="3" max="3" width="18.5" style="17" customWidth="1"/>
    <col min="4" max="4" width="20.5" style="18" customWidth="1"/>
    <col min="5" max="5" width="20.75" style="18" customWidth="1"/>
    <col min="6" max="8" width="13.75" style="18" customWidth="1"/>
    <col min="9" max="11" width="13.75" style="17" customWidth="1"/>
    <col min="12" max="13" width="13.5" style="17" customWidth="1"/>
    <col min="14" max="14" width="13.75" style="17" customWidth="1"/>
    <col min="15" max="15" width="12.5" style="17" customWidth="1"/>
    <col min="16"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60" t="s">
        <v>53</v>
      </c>
      <c r="B1" s="37"/>
      <c r="C1" s="37"/>
      <c r="D1" s="37"/>
      <c r="E1" s="37"/>
      <c r="F1" s="37"/>
      <c r="G1" s="37"/>
      <c r="H1" s="37"/>
      <c r="I1" s="37"/>
      <c r="J1" s="37"/>
      <c r="K1" s="37"/>
      <c r="L1" s="37"/>
      <c r="M1" s="37"/>
      <c r="N1" s="37"/>
      <c r="P1" s="17"/>
      <c r="Q1" s="17"/>
    </row>
    <row r="2" spans="1:17" ht="22.9" customHeight="1" x14ac:dyDescent="0.15">
      <c r="A2" s="183" t="s">
        <v>1804</v>
      </c>
      <c r="B2" s="184"/>
      <c r="C2" s="184"/>
      <c r="D2" s="184"/>
      <c r="E2" s="185"/>
      <c r="F2" s="188" t="s">
        <v>30</v>
      </c>
      <c r="G2" s="38" t="s">
        <v>19</v>
      </c>
      <c r="H2" s="39" t="s">
        <v>20</v>
      </c>
      <c r="I2" s="39" t="s">
        <v>21</v>
      </c>
      <c r="J2" s="39" t="s">
        <v>22</v>
      </c>
      <c r="K2" s="40" t="s">
        <v>23</v>
      </c>
    </row>
    <row r="3" spans="1:17" ht="22.9" customHeight="1" x14ac:dyDescent="0.15">
      <c r="A3" s="184"/>
      <c r="B3" s="184"/>
      <c r="C3" s="184"/>
      <c r="D3" s="184"/>
      <c r="E3" s="185"/>
      <c r="F3" s="189"/>
      <c r="G3" s="41">
        <f>COUNTIF($K$8:$K$57,G2)</f>
        <v>0</v>
      </c>
      <c r="H3" s="42">
        <f>COUNTIF($K$8:$K$57,H2)</f>
        <v>0</v>
      </c>
      <c r="I3" s="42">
        <f>COUNTIF($K$8:$K$57,I2)</f>
        <v>0</v>
      </c>
      <c r="J3" s="42">
        <f>COUNTIF($K$8:$K$57,J2)</f>
        <v>0</v>
      </c>
      <c r="K3" s="43">
        <f>COUNTIF($K$8:$K$57,K2)</f>
        <v>0</v>
      </c>
    </row>
    <row r="4" spans="1:17" ht="22.9" customHeight="1" x14ac:dyDescent="0.15">
      <c r="A4" s="184"/>
      <c r="B4" s="184"/>
      <c r="C4" s="184"/>
      <c r="D4" s="184"/>
      <c r="E4" s="185"/>
      <c r="F4" s="189"/>
      <c r="G4" s="44" t="s">
        <v>24</v>
      </c>
      <c r="H4" s="45" t="s">
        <v>25</v>
      </c>
      <c r="I4" s="45" t="s">
        <v>26</v>
      </c>
      <c r="J4" s="45" t="s">
        <v>27</v>
      </c>
      <c r="K4" s="46" t="s">
        <v>28</v>
      </c>
      <c r="P4" s="17"/>
      <c r="Q4" s="17"/>
    </row>
    <row r="5" spans="1:17" ht="22.9" customHeight="1" x14ac:dyDescent="0.15">
      <c r="A5" s="186"/>
      <c r="B5" s="186"/>
      <c r="C5" s="186"/>
      <c r="D5" s="186"/>
      <c r="E5" s="187"/>
      <c r="F5" s="190"/>
      <c r="G5" s="41">
        <f>COUNTIF($K$8:$K$57,G4)</f>
        <v>0</v>
      </c>
      <c r="H5" s="42">
        <f>COUNTIF($K$8:$K$57,H4)</f>
        <v>0</v>
      </c>
      <c r="I5" s="42">
        <f>COUNTIF($K$8:$K$57,I4)</f>
        <v>0</v>
      </c>
      <c r="J5" s="42">
        <f>COUNTIF($K$8:$K$57,J4)</f>
        <v>0</v>
      </c>
      <c r="K5" s="43">
        <f>COUNTIF($K$8:$K$57,K4)</f>
        <v>0</v>
      </c>
      <c r="P5" s="17"/>
      <c r="Q5" s="17"/>
    </row>
    <row r="6" spans="1:17" ht="40.15" customHeight="1" x14ac:dyDescent="0.15">
      <c r="A6" s="198" t="s">
        <v>31</v>
      </c>
      <c r="B6" s="200" t="s">
        <v>32</v>
      </c>
      <c r="C6" s="202" t="s">
        <v>33</v>
      </c>
      <c r="D6" s="196" t="s">
        <v>41</v>
      </c>
      <c r="E6" s="191" t="s">
        <v>42</v>
      </c>
      <c r="F6" s="191" t="s">
        <v>1799</v>
      </c>
      <c r="G6" s="191" t="s">
        <v>1800</v>
      </c>
      <c r="H6" s="193" t="s">
        <v>1806</v>
      </c>
      <c r="I6" s="196" t="s">
        <v>54</v>
      </c>
      <c r="J6" s="197"/>
      <c r="K6" s="194" t="s">
        <v>55</v>
      </c>
      <c r="P6" s="17"/>
      <c r="Q6" s="17"/>
    </row>
    <row r="7" spans="1:17" ht="43.9" customHeight="1" x14ac:dyDescent="0.15">
      <c r="A7" s="199"/>
      <c r="B7" s="201"/>
      <c r="C7" s="203"/>
      <c r="D7" s="204"/>
      <c r="E7" s="205"/>
      <c r="F7" s="192"/>
      <c r="G7" s="192"/>
      <c r="H7" s="192"/>
      <c r="I7" s="48" t="s">
        <v>56</v>
      </c>
      <c r="J7" s="48" t="s">
        <v>37</v>
      </c>
      <c r="K7" s="195"/>
      <c r="P7" s="17"/>
      <c r="Q7" s="17"/>
    </row>
    <row r="8" spans="1:17" ht="21.75" customHeight="1" x14ac:dyDescent="0.15">
      <c r="A8" s="19">
        <v>1</v>
      </c>
      <c r="B8" s="61" t="str">
        <f>IF(C8="","",取りまとめシート!$B$5)</f>
        <v/>
      </c>
      <c r="C8" s="238"/>
      <c r="D8" s="156"/>
      <c r="E8" s="156"/>
      <c r="F8" s="123"/>
      <c r="G8" s="122"/>
      <c r="H8" s="24" t="str">
        <f>IF(C8="","",DATEDIF(F8,設定!$A$4,"Y"))</f>
        <v/>
      </c>
      <c r="I8" s="144"/>
      <c r="J8" s="124"/>
      <c r="K8" s="145"/>
      <c r="P8" s="17"/>
      <c r="Q8" s="17"/>
    </row>
    <row r="9" spans="1:17" ht="21.75" customHeight="1" x14ac:dyDescent="0.15">
      <c r="A9" s="25">
        <v>2</v>
      </c>
      <c r="B9" s="62" t="str">
        <f>IF(C9="","",取りまとめシート!$B$5)</f>
        <v/>
      </c>
      <c r="C9" s="126"/>
      <c r="D9" s="127"/>
      <c r="E9" s="127"/>
      <c r="F9" s="128"/>
      <c r="G9" s="127"/>
      <c r="H9" s="30" t="str">
        <f>IF(C9="","",DATEDIF(F9,設定!$A$4,"Y"))</f>
        <v/>
      </c>
      <c r="I9" s="146"/>
      <c r="J9" s="129"/>
      <c r="K9" s="147"/>
      <c r="L9" s="16"/>
      <c r="P9" s="17"/>
      <c r="Q9" s="17"/>
    </row>
    <row r="10" spans="1:17" ht="21.75" customHeight="1" x14ac:dyDescent="0.15">
      <c r="A10" s="25">
        <v>3</v>
      </c>
      <c r="B10" s="62" t="str">
        <f>IF(C10="","",取りまとめシート!$B$5)</f>
        <v/>
      </c>
      <c r="C10" s="126"/>
      <c r="D10" s="127"/>
      <c r="E10" s="127"/>
      <c r="F10" s="128"/>
      <c r="G10" s="127"/>
      <c r="H10" s="30" t="str">
        <f>IF(C10="","",DATEDIF(F10,設定!$A$4,"Y"))</f>
        <v/>
      </c>
      <c r="I10" s="146"/>
      <c r="J10" s="129"/>
      <c r="K10" s="147"/>
      <c r="L10" s="64"/>
      <c r="M10" s="16"/>
      <c r="N10" s="16"/>
      <c r="O10" s="16"/>
      <c r="P10" s="17"/>
      <c r="Q10" s="17"/>
    </row>
    <row r="11" spans="1:17" ht="21.75" customHeight="1" x14ac:dyDescent="0.15">
      <c r="A11" s="25">
        <v>4</v>
      </c>
      <c r="B11" s="62" t="str">
        <f>IF(C11="","",取りまとめシート!$B$5)</f>
        <v/>
      </c>
      <c r="C11" s="126"/>
      <c r="D11" s="127"/>
      <c r="E11" s="127"/>
      <c r="F11" s="128"/>
      <c r="G11" s="127"/>
      <c r="H11" s="30" t="str">
        <f>IF(C11="","",DATEDIF(F11,設定!$A$4,"Y"))</f>
        <v/>
      </c>
      <c r="I11" s="146"/>
      <c r="J11" s="129"/>
      <c r="K11" s="147"/>
      <c r="L11" s="64"/>
      <c r="M11" s="16"/>
      <c r="N11" s="16"/>
      <c r="O11" s="16"/>
      <c r="P11" s="17"/>
      <c r="Q11" s="17"/>
    </row>
    <row r="12" spans="1:17" ht="20.25" customHeight="1" x14ac:dyDescent="0.15">
      <c r="A12" s="25">
        <v>5</v>
      </c>
      <c r="B12" s="62" t="str">
        <f>IF(C12="","",取りまとめシート!$B$5)</f>
        <v/>
      </c>
      <c r="C12" s="126"/>
      <c r="D12" s="127"/>
      <c r="E12" s="127"/>
      <c r="F12" s="128"/>
      <c r="G12" s="127"/>
      <c r="H12" s="30" t="str">
        <f>IF(C12="","",DATEDIF(F12,設定!$A$4,"Y"))</f>
        <v/>
      </c>
      <c r="I12" s="146"/>
      <c r="J12" s="129"/>
      <c r="K12" s="147"/>
      <c r="L12" s="16" t="str">
        <f t="shared" ref="L12:L57" si="0">IF(K8="〇",VLOOKUP($C8,$L$9:$M$11,2,0),"")</f>
        <v/>
      </c>
      <c r="P12" s="17"/>
      <c r="Q12" s="17"/>
    </row>
    <row r="13" spans="1:17" s="16" customFormat="1" ht="20.25" customHeight="1" x14ac:dyDescent="0.15">
      <c r="A13" s="25">
        <v>6</v>
      </c>
      <c r="B13" s="62" t="str">
        <f>IF(C13="","",取りまとめシート!$B$5)</f>
        <v/>
      </c>
      <c r="C13" s="126"/>
      <c r="D13" s="127"/>
      <c r="E13" s="127"/>
      <c r="F13" s="128"/>
      <c r="G13" s="127"/>
      <c r="H13" s="30" t="str">
        <f>IF(C13="","",DATEDIF(F13,設定!$A$4,"Y"))</f>
        <v/>
      </c>
      <c r="I13" s="146"/>
      <c r="J13" s="129"/>
      <c r="K13" s="147"/>
      <c r="L13" s="16" t="str">
        <f t="shared" si="0"/>
        <v/>
      </c>
      <c r="M13" s="17"/>
      <c r="N13" s="17"/>
      <c r="O13" s="17"/>
    </row>
    <row r="14" spans="1:17" s="16" customFormat="1" ht="20.25" customHeight="1" x14ac:dyDescent="0.15">
      <c r="A14" s="25">
        <v>7</v>
      </c>
      <c r="B14" s="62" t="str">
        <f>IF(C14="","",取りまとめシート!$B$5)</f>
        <v/>
      </c>
      <c r="C14" s="126"/>
      <c r="D14" s="127"/>
      <c r="E14" s="127"/>
      <c r="F14" s="128"/>
      <c r="G14" s="127"/>
      <c r="H14" s="30" t="str">
        <f>IF(C14="","",DATEDIF(F14,設定!$A$4,"Y"))</f>
        <v/>
      </c>
      <c r="I14" s="146"/>
      <c r="J14" s="129"/>
      <c r="K14" s="147"/>
      <c r="L14" s="16" t="str">
        <f t="shared" si="0"/>
        <v/>
      </c>
      <c r="M14" s="17"/>
      <c r="N14" s="17"/>
      <c r="O14" s="17"/>
    </row>
    <row r="15" spans="1:17" ht="20.25" customHeight="1" x14ac:dyDescent="0.15">
      <c r="A15" s="25">
        <v>8</v>
      </c>
      <c r="B15" s="62" t="str">
        <f>IF(C15="","",取りまとめシート!$B$5)</f>
        <v/>
      </c>
      <c r="C15" s="126"/>
      <c r="D15" s="127"/>
      <c r="E15" s="127"/>
      <c r="F15" s="128"/>
      <c r="G15" s="127"/>
      <c r="H15" s="30" t="str">
        <f>IF(C15="","",DATEDIF(F15,設定!$A$4,"Y"))</f>
        <v/>
      </c>
      <c r="I15" s="146"/>
      <c r="J15" s="129"/>
      <c r="K15" s="147"/>
      <c r="L15" s="16" t="str">
        <f t="shared" si="0"/>
        <v/>
      </c>
      <c r="P15" s="17"/>
      <c r="Q15" s="17"/>
    </row>
    <row r="16" spans="1:17" ht="20.25" customHeight="1" x14ac:dyDescent="0.15">
      <c r="A16" s="25">
        <v>9</v>
      </c>
      <c r="B16" s="62" t="str">
        <f>IF(C16="","",取りまとめシート!$B$5)</f>
        <v/>
      </c>
      <c r="C16" s="126"/>
      <c r="D16" s="127"/>
      <c r="E16" s="127"/>
      <c r="F16" s="128"/>
      <c r="G16" s="127"/>
      <c r="H16" s="30" t="str">
        <f>IF(C16="","",DATEDIF(F16,設定!$A$4,"Y"))</f>
        <v/>
      </c>
      <c r="I16" s="146"/>
      <c r="J16" s="129"/>
      <c r="K16" s="147"/>
      <c r="L16" s="16" t="str">
        <f t="shared" si="0"/>
        <v/>
      </c>
      <c r="P16" s="17"/>
      <c r="Q16" s="17"/>
    </row>
    <row r="17" spans="1:17" ht="20.25" customHeight="1" x14ac:dyDescent="0.15">
      <c r="A17" s="25">
        <v>10</v>
      </c>
      <c r="B17" s="62" t="str">
        <f>IF(C17="","",取りまとめシート!$B$5)</f>
        <v/>
      </c>
      <c r="C17" s="126"/>
      <c r="D17" s="127"/>
      <c r="E17" s="127"/>
      <c r="F17" s="128"/>
      <c r="G17" s="127"/>
      <c r="H17" s="30" t="str">
        <f>IF(C17="","",DATEDIF(F17,設定!$A$4,"Y"))</f>
        <v/>
      </c>
      <c r="I17" s="146"/>
      <c r="J17" s="129"/>
      <c r="K17" s="147"/>
      <c r="L17" s="16" t="str">
        <f t="shared" si="0"/>
        <v/>
      </c>
      <c r="P17" s="17"/>
      <c r="Q17" s="17"/>
    </row>
    <row r="18" spans="1:17" ht="20.25" customHeight="1" x14ac:dyDescent="0.15">
      <c r="A18" s="25">
        <v>11</v>
      </c>
      <c r="B18" s="62" t="str">
        <f>IF(C18="","",取りまとめシート!$B$5)</f>
        <v/>
      </c>
      <c r="C18" s="126"/>
      <c r="D18" s="127"/>
      <c r="E18" s="127"/>
      <c r="F18" s="128"/>
      <c r="G18" s="127"/>
      <c r="H18" s="30" t="str">
        <f>IF(C18="","",DATEDIF(F18,設定!$A$4,"Y"))</f>
        <v/>
      </c>
      <c r="I18" s="146"/>
      <c r="J18" s="129"/>
      <c r="K18" s="147"/>
      <c r="L18" s="16" t="str">
        <f t="shared" si="0"/>
        <v/>
      </c>
      <c r="P18" s="17"/>
      <c r="Q18" s="17"/>
    </row>
    <row r="19" spans="1:17" ht="20.25" customHeight="1" x14ac:dyDescent="0.15">
      <c r="A19" s="25">
        <v>12</v>
      </c>
      <c r="B19" s="62" t="str">
        <f>IF(C19="","",取りまとめシート!$B$5)</f>
        <v/>
      </c>
      <c r="C19" s="126"/>
      <c r="D19" s="127"/>
      <c r="E19" s="127"/>
      <c r="F19" s="128"/>
      <c r="G19" s="127"/>
      <c r="H19" s="30" t="str">
        <f>IF(C19="","",DATEDIF(F19,設定!$A$4,"Y"))</f>
        <v/>
      </c>
      <c r="I19" s="146"/>
      <c r="J19" s="129"/>
      <c r="K19" s="147"/>
      <c r="L19" s="16" t="str">
        <f t="shared" si="0"/>
        <v/>
      </c>
      <c r="P19" s="17"/>
      <c r="Q19" s="17"/>
    </row>
    <row r="20" spans="1:17" ht="20.25" customHeight="1" x14ac:dyDescent="0.15">
      <c r="A20" s="25">
        <v>13</v>
      </c>
      <c r="B20" s="62" t="str">
        <f>IF(C20="","",取りまとめシート!$B$5)</f>
        <v/>
      </c>
      <c r="C20" s="126"/>
      <c r="D20" s="127"/>
      <c r="E20" s="127"/>
      <c r="F20" s="128"/>
      <c r="G20" s="127"/>
      <c r="H20" s="30" t="str">
        <f>IF(C20="","",DATEDIF(F20,設定!$A$4,"Y"))</f>
        <v/>
      </c>
      <c r="I20" s="146"/>
      <c r="J20" s="129"/>
      <c r="K20" s="147"/>
      <c r="L20" s="16" t="str">
        <f t="shared" si="0"/>
        <v/>
      </c>
      <c r="P20" s="17"/>
      <c r="Q20" s="17"/>
    </row>
    <row r="21" spans="1:17" ht="20.25" customHeight="1" x14ac:dyDescent="0.15">
      <c r="A21" s="25">
        <v>14</v>
      </c>
      <c r="B21" s="62" t="str">
        <f>IF(C21="","",取りまとめシート!$B$5)</f>
        <v/>
      </c>
      <c r="C21" s="126"/>
      <c r="D21" s="127"/>
      <c r="E21" s="127"/>
      <c r="F21" s="128"/>
      <c r="G21" s="127"/>
      <c r="H21" s="30" t="str">
        <f>IF(C21="","",DATEDIF(F21,設定!$A$4,"Y"))</f>
        <v/>
      </c>
      <c r="I21" s="146"/>
      <c r="J21" s="129"/>
      <c r="K21" s="147"/>
      <c r="L21" s="16" t="str">
        <f t="shared" si="0"/>
        <v/>
      </c>
      <c r="P21" s="17"/>
      <c r="Q21" s="17"/>
    </row>
    <row r="22" spans="1:17" ht="20.25" customHeight="1" x14ac:dyDescent="0.15">
      <c r="A22" s="25">
        <v>15</v>
      </c>
      <c r="B22" s="62" t="str">
        <f>IF(C22="","",取りまとめシート!$B$5)</f>
        <v/>
      </c>
      <c r="C22" s="126"/>
      <c r="D22" s="127"/>
      <c r="E22" s="127"/>
      <c r="F22" s="128"/>
      <c r="G22" s="127"/>
      <c r="H22" s="30" t="str">
        <f>IF(C22="","",DATEDIF(F22,設定!$A$4,"Y"))</f>
        <v/>
      </c>
      <c r="I22" s="146"/>
      <c r="J22" s="129"/>
      <c r="K22" s="147"/>
      <c r="L22" s="16" t="str">
        <f t="shared" si="0"/>
        <v/>
      </c>
      <c r="P22" s="17"/>
      <c r="Q22" s="17"/>
    </row>
    <row r="23" spans="1:17" ht="20.25" customHeight="1" x14ac:dyDescent="0.15">
      <c r="A23" s="25">
        <v>16</v>
      </c>
      <c r="B23" s="62" t="str">
        <f>IF(C23="","",取りまとめシート!$B$5)</f>
        <v/>
      </c>
      <c r="C23" s="126"/>
      <c r="D23" s="127"/>
      <c r="E23" s="127"/>
      <c r="F23" s="128"/>
      <c r="G23" s="127"/>
      <c r="H23" s="30" t="str">
        <f>IF(C23="","",DATEDIF(F23,設定!$A$4,"Y"))</f>
        <v/>
      </c>
      <c r="I23" s="146"/>
      <c r="J23" s="129"/>
      <c r="K23" s="147"/>
      <c r="L23" s="16" t="str">
        <f t="shared" si="0"/>
        <v/>
      </c>
      <c r="P23" s="17"/>
      <c r="Q23" s="17"/>
    </row>
    <row r="24" spans="1:17" ht="20.25" customHeight="1" x14ac:dyDescent="0.15">
      <c r="A24" s="25">
        <v>17</v>
      </c>
      <c r="B24" s="62" t="str">
        <f>IF(C24="","",取りまとめシート!$B$5)</f>
        <v/>
      </c>
      <c r="C24" s="126"/>
      <c r="D24" s="127"/>
      <c r="E24" s="127"/>
      <c r="F24" s="128"/>
      <c r="G24" s="127"/>
      <c r="H24" s="30" t="str">
        <f>IF(C24="","",DATEDIF(F24,設定!$A$4,"Y"))</f>
        <v/>
      </c>
      <c r="I24" s="146"/>
      <c r="J24" s="129"/>
      <c r="K24" s="147"/>
      <c r="L24" s="16" t="str">
        <f t="shared" si="0"/>
        <v/>
      </c>
      <c r="P24" s="17"/>
      <c r="Q24" s="17"/>
    </row>
    <row r="25" spans="1:17" ht="20.25" customHeight="1" x14ac:dyDescent="0.15">
      <c r="A25" s="25">
        <v>18</v>
      </c>
      <c r="B25" s="62" t="str">
        <f>IF(C25="","",取りまとめシート!$B$5)</f>
        <v/>
      </c>
      <c r="C25" s="126"/>
      <c r="D25" s="127"/>
      <c r="E25" s="127"/>
      <c r="F25" s="128"/>
      <c r="G25" s="127"/>
      <c r="H25" s="30" t="str">
        <f>IF(C25="","",DATEDIF(F25,設定!$A$4,"Y"))</f>
        <v/>
      </c>
      <c r="I25" s="146"/>
      <c r="J25" s="129"/>
      <c r="K25" s="147"/>
      <c r="L25" s="16" t="str">
        <f t="shared" si="0"/>
        <v/>
      </c>
      <c r="P25" s="17"/>
      <c r="Q25" s="17"/>
    </row>
    <row r="26" spans="1:17" ht="20.25" customHeight="1" x14ac:dyDescent="0.15">
      <c r="A26" s="25">
        <v>19</v>
      </c>
      <c r="B26" s="62" t="str">
        <f>IF(C26="","",取りまとめシート!$B$5)</f>
        <v/>
      </c>
      <c r="C26" s="126"/>
      <c r="D26" s="127"/>
      <c r="E26" s="127"/>
      <c r="F26" s="128"/>
      <c r="G26" s="127"/>
      <c r="H26" s="30" t="str">
        <f>IF(C26="","",DATEDIF(F26,設定!$A$4,"Y"))</f>
        <v/>
      </c>
      <c r="I26" s="146"/>
      <c r="J26" s="129"/>
      <c r="K26" s="147"/>
      <c r="L26" s="16" t="str">
        <f t="shared" si="0"/>
        <v/>
      </c>
      <c r="P26" s="17"/>
      <c r="Q26" s="17"/>
    </row>
    <row r="27" spans="1:17" ht="20.25" customHeight="1" x14ac:dyDescent="0.15">
      <c r="A27" s="25">
        <v>20</v>
      </c>
      <c r="B27" s="62" t="str">
        <f>IF(C27="","",取りまとめシート!$B$5)</f>
        <v/>
      </c>
      <c r="C27" s="126"/>
      <c r="D27" s="127"/>
      <c r="E27" s="127"/>
      <c r="F27" s="128"/>
      <c r="G27" s="127"/>
      <c r="H27" s="30" t="str">
        <f>IF(C27="","",DATEDIF(F27,設定!$A$4,"Y"))</f>
        <v/>
      </c>
      <c r="I27" s="146"/>
      <c r="J27" s="129"/>
      <c r="K27" s="147"/>
      <c r="L27" s="16" t="str">
        <f t="shared" si="0"/>
        <v/>
      </c>
      <c r="P27" s="17"/>
      <c r="Q27" s="17"/>
    </row>
    <row r="28" spans="1:17" ht="20.25" customHeight="1" x14ac:dyDescent="0.15">
      <c r="A28" s="25">
        <v>21</v>
      </c>
      <c r="B28" s="62" t="str">
        <f>IF(C28="","",取りまとめシート!$B$5)</f>
        <v/>
      </c>
      <c r="C28" s="126"/>
      <c r="D28" s="127"/>
      <c r="E28" s="127"/>
      <c r="F28" s="128"/>
      <c r="G28" s="127"/>
      <c r="H28" s="30" t="str">
        <f>IF(C28="","",DATEDIF(F28,設定!$A$4,"Y"))</f>
        <v/>
      </c>
      <c r="I28" s="146"/>
      <c r="J28" s="129"/>
      <c r="K28" s="147"/>
      <c r="L28" s="16" t="str">
        <f t="shared" si="0"/>
        <v/>
      </c>
      <c r="P28" s="17"/>
      <c r="Q28" s="17"/>
    </row>
    <row r="29" spans="1:17" ht="20.25" customHeight="1" x14ac:dyDescent="0.15">
      <c r="A29" s="25">
        <v>22</v>
      </c>
      <c r="B29" s="62" t="str">
        <f>IF(C29="","",取りまとめシート!$B$5)</f>
        <v/>
      </c>
      <c r="C29" s="126"/>
      <c r="D29" s="127"/>
      <c r="E29" s="127"/>
      <c r="F29" s="128"/>
      <c r="G29" s="127"/>
      <c r="H29" s="30" t="str">
        <f>IF(C29="","",DATEDIF(F29,設定!$A$4,"Y"))</f>
        <v/>
      </c>
      <c r="I29" s="146"/>
      <c r="J29" s="129"/>
      <c r="K29" s="147"/>
      <c r="L29" s="16" t="str">
        <f t="shared" si="0"/>
        <v/>
      </c>
      <c r="P29" s="17"/>
      <c r="Q29" s="17"/>
    </row>
    <row r="30" spans="1:17" ht="20.25" customHeight="1" x14ac:dyDescent="0.15">
      <c r="A30" s="25">
        <v>23</v>
      </c>
      <c r="B30" s="62" t="str">
        <f>IF(C30="","",取りまとめシート!$B$5)</f>
        <v/>
      </c>
      <c r="C30" s="126"/>
      <c r="D30" s="127"/>
      <c r="E30" s="127"/>
      <c r="F30" s="128"/>
      <c r="G30" s="127"/>
      <c r="H30" s="30" t="str">
        <f>IF(C30="","",DATEDIF(F30,設定!$A$4,"Y"))</f>
        <v/>
      </c>
      <c r="I30" s="146"/>
      <c r="J30" s="129"/>
      <c r="K30" s="147"/>
      <c r="L30" s="16" t="str">
        <f t="shared" si="0"/>
        <v/>
      </c>
      <c r="P30" s="17"/>
      <c r="Q30" s="17"/>
    </row>
    <row r="31" spans="1:17" ht="20.25" customHeight="1" x14ac:dyDescent="0.15">
      <c r="A31" s="25">
        <v>24</v>
      </c>
      <c r="B31" s="62" t="str">
        <f>IF(C31="","",取りまとめシート!$B$5)</f>
        <v/>
      </c>
      <c r="C31" s="126"/>
      <c r="D31" s="127"/>
      <c r="E31" s="127"/>
      <c r="F31" s="128"/>
      <c r="G31" s="127"/>
      <c r="H31" s="30" t="str">
        <f>IF(C31="","",DATEDIF(F31,設定!$A$4,"Y"))</f>
        <v/>
      </c>
      <c r="I31" s="146"/>
      <c r="J31" s="129"/>
      <c r="K31" s="147"/>
      <c r="L31" s="16" t="str">
        <f t="shared" si="0"/>
        <v/>
      </c>
      <c r="P31" s="17"/>
      <c r="Q31" s="17"/>
    </row>
    <row r="32" spans="1:17" ht="20.25" customHeight="1" x14ac:dyDescent="0.15">
      <c r="A32" s="25">
        <v>25</v>
      </c>
      <c r="B32" s="62" t="str">
        <f>IF(C32="","",取りまとめシート!$B$5)</f>
        <v/>
      </c>
      <c r="C32" s="126"/>
      <c r="D32" s="127"/>
      <c r="E32" s="127"/>
      <c r="F32" s="128"/>
      <c r="G32" s="127"/>
      <c r="H32" s="30" t="str">
        <f>IF(C32="","",DATEDIF(F32,設定!$A$4,"Y"))</f>
        <v/>
      </c>
      <c r="I32" s="146"/>
      <c r="J32" s="129"/>
      <c r="K32" s="147"/>
      <c r="L32" s="16" t="str">
        <f t="shared" si="0"/>
        <v/>
      </c>
      <c r="P32" s="17"/>
      <c r="Q32" s="17"/>
    </row>
    <row r="33" spans="1:17" ht="20.25" customHeight="1" x14ac:dyDescent="0.15">
      <c r="A33" s="25">
        <v>26</v>
      </c>
      <c r="B33" s="62" t="str">
        <f>IF(C33="","",取りまとめシート!$B$5)</f>
        <v/>
      </c>
      <c r="C33" s="126"/>
      <c r="D33" s="127"/>
      <c r="E33" s="127"/>
      <c r="F33" s="128"/>
      <c r="G33" s="127"/>
      <c r="H33" s="30" t="str">
        <f>IF(C33="","",DATEDIF(F33,設定!$A$4,"Y"))</f>
        <v/>
      </c>
      <c r="I33" s="146"/>
      <c r="J33" s="129"/>
      <c r="K33" s="147"/>
      <c r="L33" s="16" t="str">
        <f t="shared" si="0"/>
        <v/>
      </c>
      <c r="P33" s="17"/>
      <c r="Q33" s="17"/>
    </row>
    <row r="34" spans="1:17" ht="20.25" customHeight="1" x14ac:dyDescent="0.15">
      <c r="A34" s="25">
        <v>27</v>
      </c>
      <c r="B34" s="62" t="str">
        <f>IF(C34="","",取りまとめシート!$B$5)</f>
        <v/>
      </c>
      <c r="C34" s="126"/>
      <c r="D34" s="127"/>
      <c r="E34" s="127"/>
      <c r="F34" s="128"/>
      <c r="G34" s="127"/>
      <c r="H34" s="30" t="str">
        <f>IF(C34="","",DATEDIF(F34,設定!$A$4,"Y"))</f>
        <v/>
      </c>
      <c r="I34" s="146"/>
      <c r="J34" s="129"/>
      <c r="K34" s="147"/>
      <c r="L34" s="16" t="str">
        <f t="shared" si="0"/>
        <v/>
      </c>
      <c r="P34" s="17"/>
      <c r="Q34" s="17"/>
    </row>
    <row r="35" spans="1:17" ht="20.25" customHeight="1" x14ac:dyDescent="0.15">
      <c r="A35" s="25">
        <v>28</v>
      </c>
      <c r="B35" s="62" t="str">
        <f>IF(C35="","",取りまとめシート!$B$5)</f>
        <v/>
      </c>
      <c r="C35" s="126"/>
      <c r="D35" s="127"/>
      <c r="E35" s="127"/>
      <c r="F35" s="128"/>
      <c r="G35" s="127"/>
      <c r="H35" s="30" t="str">
        <f>IF(C35="","",DATEDIF(F35,設定!$A$4,"Y"))</f>
        <v/>
      </c>
      <c r="I35" s="146"/>
      <c r="J35" s="129"/>
      <c r="K35" s="147"/>
      <c r="L35" s="16" t="str">
        <f t="shared" si="0"/>
        <v/>
      </c>
      <c r="P35" s="17"/>
      <c r="Q35" s="17"/>
    </row>
    <row r="36" spans="1:17" ht="20.25" customHeight="1" x14ac:dyDescent="0.15">
      <c r="A36" s="25">
        <v>29</v>
      </c>
      <c r="B36" s="62" t="str">
        <f>IF(C36="","",取りまとめシート!$B$5)</f>
        <v/>
      </c>
      <c r="C36" s="126"/>
      <c r="D36" s="127"/>
      <c r="E36" s="127"/>
      <c r="F36" s="128"/>
      <c r="G36" s="127"/>
      <c r="H36" s="30" t="str">
        <f>IF(C36="","",DATEDIF(F36,設定!$A$4,"Y"))</f>
        <v/>
      </c>
      <c r="I36" s="146"/>
      <c r="J36" s="129"/>
      <c r="K36" s="147"/>
      <c r="L36" s="16" t="str">
        <f t="shared" si="0"/>
        <v/>
      </c>
      <c r="P36" s="17"/>
      <c r="Q36" s="17"/>
    </row>
    <row r="37" spans="1:17" ht="20.25" customHeight="1" x14ac:dyDescent="0.15">
      <c r="A37" s="25">
        <v>30</v>
      </c>
      <c r="B37" s="62" t="str">
        <f>IF(C37="","",取りまとめシート!$B$5)</f>
        <v/>
      </c>
      <c r="C37" s="126"/>
      <c r="D37" s="127"/>
      <c r="E37" s="127"/>
      <c r="F37" s="128"/>
      <c r="G37" s="127"/>
      <c r="H37" s="30" t="str">
        <f>IF(C37="","",DATEDIF(F37,設定!$A$4,"Y"))</f>
        <v/>
      </c>
      <c r="I37" s="146"/>
      <c r="J37" s="129"/>
      <c r="K37" s="147"/>
      <c r="L37" s="16" t="str">
        <f t="shared" si="0"/>
        <v/>
      </c>
      <c r="P37" s="17"/>
      <c r="Q37" s="17"/>
    </row>
    <row r="38" spans="1:17" ht="20.25" customHeight="1" x14ac:dyDescent="0.15">
      <c r="A38" s="25">
        <v>31</v>
      </c>
      <c r="B38" s="62" t="str">
        <f>IF(C38="","",取りまとめシート!$B$5)</f>
        <v/>
      </c>
      <c r="C38" s="126"/>
      <c r="D38" s="127"/>
      <c r="E38" s="127"/>
      <c r="F38" s="128"/>
      <c r="G38" s="127"/>
      <c r="H38" s="30" t="str">
        <f>IF(C38="","",DATEDIF(F38,設定!$A$4,"Y"))</f>
        <v/>
      </c>
      <c r="I38" s="146"/>
      <c r="J38" s="129"/>
      <c r="K38" s="147"/>
      <c r="L38" s="16" t="str">
        <f t="shared" si="0"/>
        <v/>
      </c>
      <c r="P38" s="17"/>
      <c r="Q38" s="17"/>
    </row>
    <row r="39" spans="1:17" ht="20.25" customHeight="1" x14ac:dyDescent="0.15">
      <c r="A39" s="25">
        <v>32</v>
      </c>
      <c r="B39" s="62" t="str">
        <f>IF(C39="","",取りまとめシート!$B$5)</f>
        <v/>
      </c>
      <c r="C39" s="126"/>
      <c r="D39" s="127"/>
      <c r="E39" s="127"/>
      <c r="F39" s="128"/>
      <c r="G39" s="127"/>
      <c r="H39" s="30" t="str">
        <f>IF(C39="","",DATEDIF(F39,設定!$A$4,"Y"))</f>
        <v/>
      </c>
      <c r="I39" s="146"/>
      <c r="J39" s="129"/>
      <c r="K39" s="147"/>
      <c r="L39" s="16" t="str">
        <f t="shared" si="0"/>
        <v/>
      </c>
      <c r="P39" s="17"/>
      <c r="Q39" s="17"/>
    </row>
    <row r="40" spans="1:17" ht="20.25" customHeight="1" x14ac:dyDescent="0.15">
      <c r="A40" s="25">
        <v>33</v>
      </c>
      <c r="B40" s="62" t="str">
        <f>IF(C40="","",取りまとめシート!$B$5)</f>
        <v/>
      </c>
      <c r="C40" s="126"/>
      <c r="D40" s="127"/>
      <c r="E40" s="127"/>
      <c r="F40" s="128"/>
      <c r="G40" s="127"/>
      <c r="H40" s="30" t="str">
        <f>IF(C40="","",DATEDIF(F40,設定!$A$4,"Y"))</f>
        <v/>
      </c>
      <c r="I40" s="146"/>
      <c r="J40" s="129"/>
      <c r="K40" s="147"/>
      <c r="L40" s="16" t="str">
        <f t="shared" si="0"/>
        <v/>
      </c>
      <c r="P40" s="17"/>
      <c r="Q40" s="17"/>
    </row>
    <row r="41" spans="1:17" ht="20.25" customHeight="1" x14ac:dyDescent="0.15">
      <c r="A41" s="25">
        <v>34</v>
      </c>
      <c r="B41" s="62" t="str">
        <f>IF(C41="","",取りまとめシート!$B$5)</f>
        <v/>
      </c>
      <c r="C41" s="126"/>
      <c r="D41" s="127"/>
      <c r="E41" s="127"/>
      <c r="F41" s="128"/>
      <c r="G41" s="127"/>
      <c r="H41" s="30" t="str">
        <f>IF(C41="","",DATEDIF(F41,設定!$A$4,"Y"))</f>
        <v/>
      </c>
      <c r="I41" s="146"/>
      <c r="J41" s="129"/>
      <c r="K41" s="147"/>
      <c r="L41" s="16" t="str">
        <f t="shared" si="0"/>
        <v/>
      </c>
      <c r="P41" s="17"/>
      <c r="Q41" s="17"/>
    </row>
    <row r="42" spans="1:17" ht="20.25" customHeight="1" x14ac:dyDescent="0.15">
      <c r="A42" s="25">
        <v>35</v>
      </c>
      <c r="B42" s="62" t="str">
        <f>IF(C42="","",取りまとめシート!$B$5)</f>
        <v/>
      </c>
      <c r="C42" s="126"/>
      <c r="D42" s="127"/>
      <c r="E42" s="127"/>
      <c r="F42" s="128"/>
      <c r="G42" s="127"/>
      <c r="H42" s="30" t="str">
        <f>IF(C42="","",DATEDIF(F42,設定!$A$4,"Y"))</f>
        <v/>
      </c>
      <c r="I42" s="146"/>
      <c r="J42" s="129"/>
      <c r="K42" s="147"/>
      <c r="L42" s="16" t="str">
        <f t="shared" si="0"/>
        <v/>
      </c>
      <c r="P42" s="17"/>
      <c r="Q42" s="17"/>
    </row>
    <row r="43" spans="1:17" ht="20.25" customHeight="1" x14ac:dyDescent="0.15">
      <c r="A43" s="25">
        <v>36</v>
      </c>
      <c r="B43" s="62" t="str">
        <f>IF(C43="","",取りまとめシート!$B$5)</f>
        <v/>
      </c>
      <c r="C43" s="126"/>
      <c r="D43" s="127"/>
      <c r="E43" s="127"/>
      <c r="F43" s="128"/>
      <c r="G43" s="127"/>
      <c r="H43" s="30" t="str">
        <f>IF(C43="","",DATEDIF(F43,設定!$A$4,"Y"))</f>
        <v/>
      </c>
      <c r="I43" s="146"/>
      <c r="J43" s="129"/>
      <c r="K43" s="147"/>
      <c r="L43" s="16" t="str">
        <f t="shared" si="0"/>
        <v/>
      </c>
      <c r="P43" s="17"/>
      <c r="Q43" s="17"/>
    </row>
    <row r="44" spans="1:17" ht="20.25" customHeight="1" x14ac:dyDescent="0.15">
      <c r="A44" s="25">
        <v>37</v>
      </c>
      <c r="B44" s="62" t="str">
        <f>IF(C44="","",取りまとめシート!$B$5)</f>
        <v/>
      </c>
      <c r="C44" s="126"/>
      <c r="D44" s="127"/>
      <c r="E44" s="127"/>
      <c r="F44" s="128"/>
      <c r="G44" s="127"/>
      <c r="H44" s="30" t="str">
        <f>IF(C44="","",DATEDIF(F44,設定!$A$4,"Y"))</f>
        <v/>
      </c>
      <c r="I44" s="146"/>
      <c r="J44" s="129"/>
      <c r="K44" s="147"/>
      <c r="L44" s="16" t="str">
        <f t="shared" si="0"/>
        <v/>
      </c>
      <c r="P44" s="17"/>
      <c r="Q44" s="17"/>
    </row>
    <row r="45" spans="1:17" ht="20.25" customHeight="1" x14ac:dyDescent="0.15">
      <c r="A45" s="25">
        <v>38</v>
      </c>
      <c r="B45" s="62" t="str">
        <f>IF(C45="","",取りまとめシート!$B$5)</f>
        <v/>
      </c>
      <c r="C45" s="126"/>
      <c r="D45" s="127"/>
      <c r="E45" s="127"/>
      <c r="F45" s="128"/>
      <c r="G45" s="127"/>
      <c r="H45" s="30" t="str">
        <f>IF(C45="","",DATEDIF(F45,設定!$A$4,"Y"))</f>
        <v/>
      </c>
      <c r="I45" s="146"/>
      <c r="J45" s="129"/>
      <c r="K45" s="147"/>
      <c r="L45" s="16" t="str">
        <f t="shared" si="0"/>
        <v/>
      </c>
      <c r="P45" s="17"/>
      <c r="Q45" s="17"/>
    </row>
    <row r="46" spans="1:17" ht="20.25" customHeight="1" x14ac:dyDescent="0.15">
      <c r="A46" s="25">
        <v>39</v>
      </c>
      <c r="B46" s="62" t="str">
        <f>IF(C46="","",取りまとめシート!$B$5)</f>
        <v/>
      </c>
      <c r="C46" s="126"/>
      <c r="D46" s="127"/>
      <c r="E46" s="127"/>
      <c r="F46" s="128"/>
      <c r="G46" s="127"/>
      <c r="H46" s="30" t="str">
        <f>IF(C46="","",DATEDIF(F46,設定!$A$4,"Y"))</f>
        <v/>
      </c>
      <c r="I46" s="146"/>
      <c r="J46" s="129"/>
      <c r="K46" s="147"/>
      <c r="L46" s="16" t="str">
        <f t="shared" si="0"/>
        <v/>
      </c>
      <c r="P46" s="17"/>
      <c r="Q46" s="17"/>
    </row>
    <row r="47" spans="1:17" ht="20.25" customHeight="1" x14ac:dyDescent="0.15">
      <c r="A47" s="25">
        <v>40</v>
      </c>
      <c r="B47" s="62" t="str">
        <f>IF(C47="","",取りまとめシート!$B$5)</f>
        <v/>
      </c>
      <c r="C47" s="126"/>
      <c r="D47" s="127"/>
      <c r="E47" s="127"/>
      <c r="F47" s="128"/>
      <c r="G47" s="127"/>
      <c r="H47" s="30" t="str">
        <f>IF(C47="","",DATEDIF(F47,設定!$A$4,"Y"))</f>
        <v/>
      </c>
      <c r="I47" s="146"/>
      <c r="J47" s="129"/>
      <c r="K47" s="147"/>
      <c r="L47" s="16" t="str">
        <f t="shared" si="0"/>
        <v/>
      </c>
      <c r="P47" s="17"/>
      <c r="Q47" s="17"/>
    </row>
    <row r="48" spans="1:17" ht="20.25" customHeight="1" x14ac:dyDescent="0.15">
      <c r="A48" s="25">
        <v>41</v>
      </c>
      <c r="B48" s="62" t="str">
        <f>IF(C48="","",取りまとめシート!$B$5)</f>
        <v/>
      </c>
      <c r="C48" s="126"/>
      <c r="D48" s="127"/>
      <c r="E48" s="127"/>
      <c r="F48" s="128"/>
      <c r="G48" s="127"/>
      <c r="H48" s="30" t="str">
        <f>IF(C48="","",DATEDIF(F48,設定!$A$4,"Y"))</f>
        <v/>
      </c>
      <c r="I48" s="146"/>
      <c r="J48" s="129"/>
      <c r="K48" s="147"/>
      <c r="L48" s="16" t="str">
        <f t="shared" si="0"/>
        <v/>
      </c>
      <c r="P48" s="17"/>
      <c r="Q48" s="17"/>
    </row>
    <row r="49" spans="1:17" ht="20.25" customHeight="1" x14ac:dyDescent="0.15">
      <c r="A49" s="25">
        <v>42</v>
      </c>
      <c r="B49" s="62" t="str">
        <f>IF(C49="","",取りまとめシート!$B$5)</f>
        <v/>
      </c>
      <c r="C49" s="126"/>
      <c r="D49" s="127"/>
      <c r="E49" s="127"/>
      <c r="F49" s="128"/>
      <c r="G49" s="127"/>
      <c r="H49" s="30" t="str">
        <f>IF(C49="","",DATEDIF(F49,設定!$A$4,"Y"))</f>
        <v/>
      </c>
      <c r="I49" s="146"/>
      <c r="J49" s="129"/>
      <c r="K49" s="147"/>
      <c r="L49" s="16" t="str">
        <f t="shared" si="0"/>
        <v/>
      </c>
      <c r="P49" s="17"/>
      <c r="Q49" s="17"/>
    </row>
    <row r="50" spans="1:17" ht="20.25" customHeight="1" x14ac:dyDescent="0.15">
      <c r="A50" s="25">
        <v>43</v>
      </c>
      <c r="B50" s="62" t="str">
        <f>IF(C50="","",取りまとめシート!$B$5)</f>
        <v/>
      </c>
      <c r="C50" s="126"/>
      <c r="D50" s="127"/>
      <c r="E50" s="127"/>
      <c r="F50" s="128"/>
      <c r="G50" s="127"/>
      <c r="H50" s="30" t="str">
        <f>IF(C50="","",DATEDIF(F50,設定!$A$4,"Y"))</f>
        <v/>
      </c>
      <c r="I50" s="146"/>
      <c r="J50" s="129"/>
      <c r="K50" s="147"/>
      <c r="L50" s="16" t="str">
        <f t="shared" si="0"/>
        <v/>
      </c>
      <c r="P50" s="17"/>
      <c r="Q50" s="17"/>
    </row>
    <row r="51" spans="1:17" ht="20.25" customHeight="1" x14ac:dyDescent="0.15">
      <c r="A51" s="25">
        <v>44</v>
      </c>
      <c r="B51" s="62" t="str">
        <f>IF(C51="","",取りまとめシート!$B$5)</f>
        <v/>
      </c>
      <c r="C51" s="126"/>
      <c r="D51" s="127"/>
      <c r="E51" s="127"/>
      <c r="F51" s="128"/>
      <c r="G51" s="127"/>
      <c r="H51" s="30" t="str">
        <f>IF(C51="","",DATEDIF(F51,設定!$A$4,"Y"))</f>
        <v/>
      </c>
      <c r="I51" s="146"/>
      <c r="J51" s="129"/>
      <c r="K51" s="147"/>
      <c r="L51" s="16" t="str">
        <f t="shared" si="0"/>
        <v/>
      </c>
      <c r="P51" s="17"/>
      <c r="Q51" s="17"/>
    </row>
    <row r="52" spans="1:17" ht="20.25" customHeight="1" x14ac:dyDescent="0.15">
      <c r="A52" s="25">
        <v>45</v>
      </c>
      <c r="B52" s="62" t="str">
        <f>IF(C52="","",取りまとめシート!$B$5)</f>
        <v/>
      </c>
      <c r="C52" s="126"/>
      <c r="D52" s="127"/>
      <c r="E52" s="127"/>
      <c r="F52" s="128"/>
      <c r="G52" s="127"/>
      <c r="H52" s="30" t="str">
        <f>IF(C52="","",DATEDIF(F52,設定!$A$4,"Y"))</f>
        <v/>
      </c>
      <c r="I52" s="146"/>
      <c r="J52" s="129"/>
      <c r="K52" s="147"/>
      <c r="L52" s="16" t="str">
        <f t="shared" si="0"/>
        <v/>
      </c>
      <c r="P52" s="17"/>
      <c r="Q52" s="17"/>
    </row>
    <row r="53" spans="1:17" ht="20.25" customHeight="1" x14ac:dyDescent="0.15">
      <c r="A53" s="25">
        <v>46</v>
      </c>
      <c r="B53" s="62" t="str">
        <f>IF(C53="","",取りまとめシート!$B$5)</f>
        <v/>
      </c>
      <c r="C53" s="126"/>
      <c r="D53" s="127"/>
      <c r="E53" s="127"/>
      <c r="F53" s="128"/>
      <c r="G53" s="127"/>
      <c r="H53" s="30" t="str">
        <f>IF(C53="","",DATEDIF(F53,設定!$A$4,"Y"))</f>
        <v/>
      </c>
      <c r="I53" s="146"/>
      <c r="J53" s="129"/>
      <c r="K53" s="147"/>
      <c r="L53" s="16" t="str">
        <f t="shared" si="0"/>
        <v/>
      </c>
      <c r="P53" s="17"/>
      <c r="Q53" s="17"/>
    </row>
    <row r="54" spans="1:17" ht="20.25" customHeight="1" x14ac:dyDescent="0.15">
      <c r="A54" s="25">
        <v>47</v>
      </c>
      <c r="B54" s="62" t="str">
        <f>IF(C54="","",取りまとめシート!$B$5)</f>
        <v/>
      </c>
      <c r="C54" s="126"/>
      <c r="D54" s="127"/>
      <c r="E54" s="127"/>
      <c r="F54" s="128"/>
      <c r="G54" s="127"/>
      <c r="H54" s="30" t="str">
        <f>IF(C54="","",DATEDIF(F54,設定!$A$4,"Y"))</f>
        <v/>
      </c>
      <c r="I54" s="146"/>
      <c r="J54" s="129"/>
      <c r="K54" s="147"/>
      <c r="L54" s="16" t="str">
        <f t="shared" si="0"/>
        <v/>
      </c>
      <c r="P54" s="17"/>
      <c r="Q54" s="17"/>
    </row>
    <row r="55" spans="1:17" ht="20.25" customHeight="1" x14ac:dyDescent="0.15">
      <c r="A55" s="25">
        <v>48</v>
      </c>
      <c r="B55" s="62" t="str">
        <f>IF(C55="","",取りまとめシート!$B$5)</f>
        <v/>
      </c>
      <c r="C55" s="126"/>
      <c r="D55" s="127"/>
      <c r="E55" s="127"/>
      <c r="F55" s="128"/>
      <c r="G55" s="127"/>
      <c r="H55" s="30" t="str">
        <f>IF(C55="","",DATEDIF(F55,設定!$A$4,"Y"))</f>
        <v/>
      </c>
      <c r="I55" s="146"/>
      <c r="J55" s="129"/>
      <c r="K55" s="147"/>
      <c r="L55" s="16" t="str">
        <f t="shared" si="0"/>
        <v/>
      </c>
      <c r="P55" s="17"/>
      <c r="Q55" s="17"/>
    </row>
    <row r="56" spans="1:17" ht="20.25" customHeight="1" x14ac:dyDescent="0.15">
      <c r="A56" s="25">
        <v>49</v>
      </c>
      <c r="B56" s="62" t="str">
        <f>IF(C56="","",取りまとめシート!$B$5)</f>
        <v/>
      </c>
      <c r="C56" s="126"/>
      <c r="D56" s="127"/>
      <c r="E56" s="127"/>
      <c r="F56" s="128"/>
      <c r="G56" s="127"/>
      <c r="H56" s="30" t="str">
        <f>IF(C56="","",DATEDIF(F56,設定!$A$4,"Y"))</f>
        <v/>
      </c>
      <c r="I56" s="146"/>
      <c r="J56" s="129"/>
      <c r="K56" s="147"/>
      <c r="L56" s="16" t="str">
        <f t="shared" si="0"/>
        <v/>
      </c>
      <c r="P56" s="17"/>
      <c r="Q56" s="17"/>
    </row>
    <row r="57" spans="1:17" ht="20.25" customHeight="1" x14ac:dyDescent="0.15">
      <c r="A57" s="31">
        <v>50</v>
      </c>
      <c r="B57" s="63" t="str">
        <f>IF(C57="","",取りまとめシート!$B$5)</f>
        <v/>
      </c>
      <c r="C57" s="131"/>
      <c r="D57" s="132"/>
      <c r="E57" s="132"/>
      <c r="F57" s="133"/>
      <c r="G57" s="132"/>
      <c r="H57" s="36" t="str">
        <f>IF(C57="","",DATEDIF(F57,設定!$A$4,"Y"))</f>
        <v/>
      </c>
      <c r="I57" s="148"/>
      <c r="J57" s="134"/>
      <c r="K57" s="149"/>
      <c r="L57" s="16" t="str">
        <f t="shared" si="0"/>
        <v/>
      </c>
      <c r="P57" s="17"/>
      <c r="Q57" s="17"/>
    </row>
    <row r="58" spans="1:17" ht="18" customHeight="1" x14ac:dyDescent="0.15">
      <c r="A58" s="17"/>
      <c r="B58" s="16"/>
      <c r="C58" s="16"/>
    </row>
    <row r="59" spans="1:17" ht="18" customHeight="1" x14ac:dyDescent="0.15">
      <c r="A59" s="17"/>
      <c r="B59" s="16"/>
      <c r="C59" s="16"/>
    </row>
    <row r="60" spans="1:17" ht="18" customHeight="1" x14ac:dyDescent="0.15">
      <c r="A60" s="17"/>
      <c r="B60" s="16"/>
      <c r="C60" s="16"/>
    </row>
    <row r="61" spans="1:17" ht="18" customHeight="1" x14ac:dyDescent="0.15">
      <c r="A61" s="17"/>
      <c r="B61" s="16"/>
      <c r="C61" s="16"/>
    </row>
    <row r="62" spans="1:17" ht="18" customHeight="1" x14ac:dyDescent="0.15">
      <c r="A62" s="17"/>
      <c r="B62" s="16"/>
      <c r="C62" s="16"/>
      <c r="P62" s="17"/>
      <c r="Q62" s="17"/>
    </row>
    <row r="63" spans="1:17" ht="18" customHeight="1" x14ac:dyDescent="0.15">
      <c r="A63" s="17"/>
      <c r="B63" s="16"/>
      <c r="C63" s="16"/>
      <c r="P63" s="17"/>
      <c r="Q63" s="17"/>
    </row>
    <row r="64" spans="1:17" ht="18" customHeight="1" x14ac:dyDescent="0.15">
      <c r="P64" s="17"/>
      <c r="Q64" s="17"/>
    </row>
    <row r="65" spans="16:17" ht="18" customHeight="1" x14ac:dyDescent="0.15">
      <c r="P65" s="17"/>
      <c r="Q65" s="17"/>
    </row>
    <row r="66" spans="16:17" ht="18" customHeight="1" x14ac:dyDescent="0.15">
      <c r="P66" s="17"/>
      <c r="Q66" s="17"/>
    </row>
    <row r="67" spans="16:17" ht="18" customHeight="1" x14ac:dyDescent="0.15">
      <c r="P67" s="17"/>
      <c r="Q67" s="17"/>
    </row>
  </sheetData>
  <sheetProtection sheet="1" objects="1" scenarios="1"/>
  <mergeCells count="12">
    <mergeCell ref="K6:K7"/>
    <mergeCell ref="I6:J6"/>
    <mergeCell ref="A6:A7"/>
    <mergeCell ref="B6:B7"/>
    <mergeCell ref="C6:C7"/>
    <mergeCell ref="D6:D7"/>
    <mergeCell ref="E6:E7"/>
    <mergeCell ref="A2:E5"/>
    <mergeCell ref="F2:F5"/>
    <mergeCell ref="F6:F7"/>
    <mergeCell ref="G6:G7"/>
    <mergeCell ref="H6:H7"/>
  </mergeCells>
  <phoneticPr fontId="36"/>
  <conditionalFormatting sqref="C8:G57 I8:K57">
    <cfRule type="cellIs" dxfId="1" priority="2" operator="equal">
      <formula>""</formula>
    </cfRule>
  </conditionalFormatting>
  <dataValidations count="2">
    <dataValidation type="list" allowBlank="1" showInputMessage="1" showErrorMessage="1" sqref="I8:I57 K8:K57" xr:uid="{00000000-0002-0000-0500-000000000000}">
      <formula1>"1級,2級,3級,4級,5級,6級,7級,8級,9級,10級"</formula1>
    </dataValidation>
    <dataValidation type="list" allowBlank="1" showInputMessage="1" showErrorMessage="1" sqref="G8:G57" xr:uid="{0B5B897E-8A37-4DDF-9D83-5E581B75021A}">
      <formula1>"男,女"</formula1>
    </dataValidation>
  </dataValidations>
  <pageMargins left="0.70866141732283472" right="0.51181102362204722" top="0.74803149606299213" bottom="0.74803149606299213" header="0.31496062992125984" footer="0.31496062992125984"/>
  <pageSetup paperSize="9" scale="83" orientation="landscape" r:id="rId1"/>
  <colBreaks count="1" manualBreakCount="1">
    <brk id="1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O63"/>
  <sheetViews>
    <sheetView view="pageBreakPreview" zoomScale="60" zoomScaleNormal="100" workbookViewId="0">
      <pane xSplit="2" ySplit="7" topLeftCell="C9" activePane="bottomRight" state="frozen"/>
      <selection activeCell="C6" sqref="C6"/>
      <selection pane="topRight" activeCell="C6" sqref="C6"/>
      <selection pane="bottomLeft" activeCell="C6" sqref="C6"/>
      <selection pane="bottomRight" activeCell="F43" sqref="F42:F43"/>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9" width="15.75" style="17" customWidth="1"/>
    <col min="10" max="10" width="28.875" style="17" customWidth="1"/>
    <col min="11" max="15" width="15.75" style="17" customWidth="1"/>
    <col min="16" max="16" width="12.75" style="17" customWidth="1"/>
    <col min="17" max="18" width="6.25" style="17" customWidth="1"/>
    <col min="19" max="19" width="4.375" style="17" customWidth="1"/>
    <col min="20" max="16384" width="9" style="17"/>
  </cols>
  <sheetData>
    <row r="1" spans="1:15" ht="30.6" customHeight="1" x14ac:dyDescent="0.15">
      <c r="A1" s="213" t="s">
        <v>57</v>
      </c>
      <c r="B1" s="213"/>
      <c r="C1" s="213"/>
      <c r="D1" s="213"/>
      <c r="E1" s="213"/>
      <c r="F1" s="213"/>
      <c r="G1" s="213"/>
      <c r="H1" s="213"/>
      <c r="I1" s="37"/>
      <c r="J1" s="37"/>
      <c r="K1" s="37"/>
      <c r="L1" s="37"/>
      <c r="M1" s="37"/>
      <c r="N1" s="37"/>
    </row>
    <row r="2" spans="1:15" ht="23.45" customHeight="1" x14ac:dyDescent="0.15">
      <c r="A2" s="184" t="s">
        <v>58</v>
      </c>
      <c r="B2" s="184"/>
      <c r="C2" s="184"/>
      <c r="D2" s="184"/>
      <c r="E2" s="184"/>
      <c r="F2" s="184"/>
      <c r="G2" s="184"/>
      <c r="H2" s="184"/>
      <c r="I2" s="185"/>
      <c r="J2" s="188" t="s">
        <v>30</v>
      </c>
      <c r="K2" s="38" t="s">
        <v>19</v>
      </c>
      <c r="L2" s="39" t="s">
        <v>20</v>
      </c>
      <c r="M2" s="39" t="s">
        <v>21</v>
      </c>
      <c r="N2" s="39" t="s">
        <v>22</v>
      </c>
      <c r="O2" s="40" t="s">
        <v>23</v>
      </c>
    </row>
    <row r="3" spans="1:15" ht="23.45" customHeight="1" x14ac:dyDescent="0.15">
      <c r="A3" s="184"/>
      <c r="B3" s="184"/>
      <c r="C3" s="184"/>
      <c r="D3" s="184"/>
      <c r="E3" s="184"/>
      <c r="F3" s="184"/>
      <c r="G3" s="184"/>
      <c r="H3" s="184"/>
      <c r="I3" s="185"/>
      <c r="J3" s="189"/>
      <c r="K3" s="41">
        <f>COUNTIF($O$8:$O$57,K2)</f>
        <v>0</v>
      </c>
      <c r="L3" s="42">
        <f>COUNTIF($O$8:$O$57,L2)</f>
        <v>0</v>
      </c>
      <c r="M3" s="42">
        <f>COUNTIF($O$8:$O$57,M2)</f>
        <v>0</v>
      </c>
      <c r="N3" s="42">
        <f>COUNTIF($O$8:$O$57,N2)</f>
        <v>0</v>
      </c>
      <c r="O3" s="43">
        <f>COUNTIF($O$8:$O$57,O2)</f>
        <v>0</v>
      </c>
    </row>
    <row r="4" spans="1:15" ht="23.45" customHeight="1" x14ac:dyDescent="0.15">
      <c r="A4" s="184"/>
      <c r="B4" s="184"/>
      <c r="C4" s="184"/>
      <c r="D4" s="184"/>
      <c r="E4" s="184"/>
      <c r="F4" s="184"/>
      <c r="G4" s="184"/>
      <c r="H4" s="184"/>
      <c r="I4" s="185"/>
      <c r="J4" s="189"/>
      <c r="K4" s="44" t="s">
        <v>24</v>
      </c>
      <c r="L4" s="45" t="s">
        <v>25</v>
      </c>
      <c r="M4" s="45" t="s">
        <v>26</v>
      </c>
      <c r="N4" s="45" t="s">
        <v>27</v>
      </c>
      <c r="O4" s="46" t="s">
        <v>28</v>
      </c>
    </row>
    <row r="5" spans="1:15" ht="23.45" customHeight="1" x14ac:dyDescent="0.15">
      <c r="A5" s="186"/>
      <c r="B5" s="186"/>
      <c r="C5" s="186"/>
      <c r="D5" s="186"/>
      <c r="E5" s="186"/>
      <c r="F5" s="186"/>
      <c r="G5" s="186"/>
      <c r="H5" s="186"/>
      <c r="I5" s="187"/>
      <c r="J5" s="190"/>
      <c r="K5" s="41">
        <f>COUNTIF($O$8:$O$57,K4)</f>
        <v>0</v>
      </c>
      <c r="L5" s="42">
        <f>COUNTIF($O$8:$O$57,L4)</f>
        <v>0</v>
      </c>
      <c r="M5" s="42">
        <f>COUNTIF($O$8:$O$57,M4)</f>
        <v>0</v>
      </c>
      <c r="N5" s="42">
        <f>COUNTIF($O$8:$O$57,N4)</f>
        <v>0</v>
      </c>
      <c r="O5" s="43">
        <f>COUNTIF($O$8:$O$57,O4)</f>
        <v>0</v>
      </c>
    </row>
    <row r="6" spans="1:15" ht="40.15" customHeight="1" x14ac:dyDescent="0.15">
      <c r="A6" s="198" t="s">
        <v>31</v>
      </c>
      <c r="B6" s="210" t="s">
        <v>32</v>
      </c>
      <c r="C6" s="212" t="s">
        <v>40</v>
      </c>
      <c r="D6" s="196" t="s">
        <v>59</v>
      </c>
      <c r="E6" s="191" t="s">
        <v>60</v>
      </c>
      <c r="F6" s="191" t="s">
        <v>43</v>
      </c>
      <c r="G6" s="191" t="s">
        <v>44</v>
      </c>
      <c r="H6" s="191" t="s">
        <v>45</v>
      </c>
      <c r="I6" s="214" t="s">
        <v>46</v>
      </c>
      <c r="J6" s="215"/>
      <c r="K6" s="216"/>
      <c r="L6" s="47"/>
      <c r="M6" s="196" t="s">
        <v>61</v>
      </c>
      <c r="N6" s="197"/>
      <c r="O6" s="194" t="s">
        <v>55</v>
      </c>
    </row>
    <row r="7" spans="1:15" ht="52.15" customHeight="1" x14ac:dyDescent="0.15">
      <c r="A7" s="199"/>
      <c r="B7" s="211"/>
      <c r="C7" s="203"/>
      <c r="D7" s="204"/>
      <c r="E7" s="205"/>
      <c r="F7" s="192"/>
      <c r="G7" s="192"/>
      <c r="H7" s="192"/>
      <c r="I7" s="48" t="s">
        <v>49</v>
      </c>
      <c r="J7" s="49" t="s">
        <v>50</v>
      </c>
      <c r="K7" s="217" t="s">
        <v>51</v>
      </c>
      <c r="L7" s="218"/>
      <c r="M7" s="48" t="s">
        <v>35</v>
      </c>
      <c r="N7" s="48" t="s">
        <v>37</v>
      </c>
      <c r="O7" s="195"/>
    </row>
    <row r="8" spans="1:15" ht="21.75" customHeight="1" x14ac:dyDescent="0.15">
      <c r="A8" s="19">
        <v>1</v>
      </c>
      <c r="B8" s="20" t="str">
        <f>IF(C8="","",IF(COUNTA(C8:O8)=12,取りまとめシート!$B$5,"エラー入力漏れ"))</f>
        <v/>
      </c>
      <c r="C8" s="21"/>
      <c r="D8" s="22"/>
      <c r="E8" s="22"/>
      <c r="F8" s="23"/>
      <c r="G8" s="22"/>
      <c r="H8" s="24" t="str">
        <f>IF(C8="","",DATEDIF(F8,設定!$A$4,"Y"))</f>
        <v/>
      </c>
      <c r="I8" s="51"/>
      <c r="J8" s="24" t="str">
        <f>IF(I8="","",IFERROR(VLOOKUP(I8,郵便番号データ!$A$2:$B$851,2,FALSE),""))</f>
        <v/>
      </c>
      <c r="K8" s="219"/>
      <c r="L8" s="220"/>
      <c r="M8" s="52"/>
      <c r="N8" s="52"/>
      <c r="O8" s="53"/>
    </row>
    <row r="9" spans="1:15" ht="21.75" customHeight="1" x14ac:dyDescent="0.15">
      <c r="A9" s="25">
        <v>2</v>
      </c>
      <c r="B9" s="26" t="str">
        <f>IF(C9="","",IF(COUNTA(C9:O9)=12,取りまとめシート!$B$5,"エラー入力漏れ"))</f>
        <v/>
      </c>
      <c r="C9" s="27"/>
      <c r="D9" s="28"/>
      <c r="E9" s="28"/>
      <c r="F9" s="29"/>
      <c r="G9" s="29"/>
      <c r="H9" s="30" t="str">
        <f>IF(C9="","",DATEDIF(F9,設定!$A$4,"Y"))</f>
        <v/>
      </c>
      <c r="I9" s="54"/>
      <c r="J9" s="30" t="str">
        <f>IF(I9="","",IFERROR(VLOOKUP(I9,郵便番号データ!$A$2:$B$851,2,FALSE),""))</f>
        <v/>
      </c>
      <c r="K9" s="206"/>
      <c r="L9" s="207"/>
      <c r="M9" s="55"/>
      <c r="N9" s="55"/>
      <c r="O9" s="56"/>
    </row>
    <row r="10" spans="1:15" ht="21.75" customHeight="1" x14ac:dyDescent="0.15">
      <c r="A10" s="25">
        <v>3</v>
      </c>
      <c r="B10" s="26" t="str">
        <f>IF(C10="","",IF(COUNTA(C10:O10)=12,取りまとめシート!$B$5,"エラー入力漏れ"))</f>
        <v/>
      </c>
      <c r="C10" s="27"/>
      <c r="D10" s="28"/>
      <c r="E10" s="28"/>
      <c r="F10" s="29"/>
      <c r="G10" s="29"/>
      <c r="H10" s="30" t="str">
        <f>IF(C10="","",DATEDIF(F10,設定!$A$4,"Y"))</f>
        <v/>
      </c>
      <c r="I10" s="54"/>
      <c r="J10" s="30" t="str">
        <f>IF(I10="","",IFERROR(VLOOKUP(I10,郵便番号データ!$A$2:$B$851,2,FALSE),""))</f>
        <v/>
      </c>
      <c r="K10" s="206"/>
      <c r="L10" s="207"/>
      <c r="M10" s="55"/>
      <c r="N10" s="55"/>
      <c r="O10" s="56"/>
    </row>
    <row r="11" spans="1:15" ht="21.75" customHeight="1" x14ac:dyDescent="0.15">
      <c r="A11" s="25">
        <v>4</v>
      </c>
      <c r="B11" s="26" t="str">
        <f>IF(C11="","",IF(COUNTA(C11:O11)=12,取りまとめシート!$B$5,"エラー入力漏れ"))</f>
        <v/>
      </c>
      <c r="C11" s="27"/>
      <c r="D11" s="28"/>
      <c r="E11" s="28"/>
      <c r="F11" s="29"/>
      <c r="G11" s="29"/>
      <c r="H11" s="30" t="str">
        <f>IF(C11="","",DATEDIF(F11,設定!$A$4,"Y"))</f>
        <v/>
      </c>
      <c r="I11" s="54"/>
      <c r="J11" s="30" t="str">
        <f>IF(I11="","",IFERROR(VLOOKUP(I11,郵便番号データ!$A$2:$B$851,2,FALSE),""))</f>
        <v/>
      </c>
      <c r="K11" s="206"/>
      <c r="L11" s="207"/>
      <c r="M11" s="55"/>
      <c r="N11" s="55"/>
      <c r="O11" s="56"/>
    </row>
    <row r="12" spans="1:15" ht="20.25" customHeight="1" x14ac:dyDescent="0.15">
      <c r="A12" s="25">
        <v>5</v>
      </c>
      <c r="B12" s="26" t="str">
        <f>IF(C12="","",IF(COUNTA(C12:O12)=12,取りまとめシート!$B$5,"エラー入力漏れ"))</f>
        <v/>
      </c>
      <c r="C12" s="27"/>
      <c r="D12" s="28"/>
      <c r="E12" s="28"/>
      <c r="F12" s="29"/>
      <c r="G12" s="29"/>
      <c r="H12" s="30" t="str">
        <f>IF(C12="","",DATEDIF(F12,設定!$A$4,"Y"))</f>
        <v/>
      </c>
      <c r="I12" s="54"/>
      <c r="J12" s="30" t="str">
        <f>IF(I12="","",IFERROR(VLOOKUP(I12,郵便番号データ!$A$2:$B$851,2,FALSE),""))</f>
        <v/>
      </c>
      <c r="K12" s="206"/>
      <c r="L12" s="207"/>
      <c r="M12" s="55"/>
      <c r="N12" s="55"/>
      <c r="O12" s="56"/>
    </row>
    <row r="13" spans="1:15" s="16" customFormat="1" ht="20.25" customHeight="1" x14ac:dyDescent="0.15">
      <c r="A13" s="25">
        <v>6</v>
      </c>
      <c r="B13" s="26" t="str">
        <f>IF(C13="","",IF(COUNTA(C13:O13)=12,取りまとめシート!$B$5,"エラー入力漏れ"))</f>
        <v/>
      </c>
      <c r="C13" s="27"/>
      <c r="D13" s="28"/>
      <c r="E13" s="28"/>
      <c r="F13" s="29"/>
      <c r="G13" s="29"/>
      <c r="H13" s="30" t="str">
        <f>IF(C13="","",DATEDIF(F13,設定!$A$4,"Y"))</f>
        <v/>
      </c>
      <c r="I13" s="54"/>
      <c r="J13" s="30" t="str">
        <f>IF(I13="","",IFERROR(VLOOKUP(I13,郵便番号データ!$A$2:$B$851,2,FALSE),""))</f>
        <v/>
      </c>
      <c r="K13" s="206"/>
      <c r="L13" s="207"/>
      <c r="M13" s="55"/>
      <c r="N13" s="55"/>
      <c r="O13" s="56"/>
    </row>
    <row r="14" spans="1:15" s="16" customFormat="1" ht="20.25" customHeight="1" x14ac:dyDescent="0.15">
      <c r="A14" s="25">
        <v>7</v>
      </c>
      <c r="B14" s="26" t="str">
        <f>IF(C14="","",IF(COUNTA(C14:O14)=12,取りまとめシート!$B$5,"エラー入力漏れ"))</f>
        <v/>
      </c>
      <c r="C14" s="27"/>
      <c r="D14" s="28"/>
      <c r="E14" s="28"/>
      <c r="F14" s="29"/>
      <c r="G14" s="29"/>
      <c r="H14" s="30" t="str">
        <f>IF(C14="","",DATEDIF(F14,設定!$A$4,"Y"))</f>
        <v/>
      </c>
      <c r="I14" s="54"/>
      <c r="J14" s="30" t="str">
        <f>IF(I14="","",IFERROR(VLOOKUP(I14,郵便番号データ!$A$2:$B$851,2,FALSE),""))</f>
        <v/>
      </c>
      <c r="K14" s="206"/>
      <c r="L14" s="207"/>
      <c r="M14" s="55"/>
      <c r="N14" s="55"/>
      <c r="O14" s="56"/>
    </row>
    <row r="15" spans="1:15" ht="20.25" customHeight="1" x14ac:dyDescent="0.15">
      <c r="A15" s="25">
        <v>8</v>
      </c>
      <c r="B15" s="26" t="str">
        <f>IF(C15="","",IF(COUNTA(C15:O15)=12,取りまとめシート!$B$5,"エラー入力漏れ"))</f>
        <v/>
      </c>
      <c r="C15" s="27"/>
      <c r="D15" s="28"/>
      <c r="E15" s="28"/>
      <c r="F15" s="29"/>
      <c r="G15" s="29"/>
      <c r="H15" s="30" t="str">
        <f>IF(C15="","",DATEDIF(F15,設定!$A$4,"Y"))</f>
        <v/>
      </c>
      <c r="I15" s="54"/>
      <c r="J15" s="30" t="str">
        <f>IF(I15="","",IFERROR(VLOOKUP(I15,郵便番号データ!$A$2:$B$851,2,FALSE),""))</f>
        <v/>
      </c>
      <c r="K15" s="206"/>
      <c r="L15" s="207"/>
      <c r="M15" s="55"/>
      <c r="N15" s="55"/>
      <c r="O15" s="56"/>
    </row>
    <row r="16" spans="1:15" ht="20.25" customHeight="1" x14ac:dyDescent="0.15">
      <c r="A16" s="25">
        <v>9</v>
      </c>
      <c r="B16" s="26" t="str">
        <f>IF(C16="","",IF(COUNTA(C16:O16)=12,取りまとめシート!$B$5,"エラー入力漏れ"))</f>
        <v/>
      </c>
      <c r="C16" s="27"/>
      <c r="D16" s="28"/>
      <c r="E16" s="28"/>
      <c r="F16" s="29"/>
      <c r="G16" s="29"/>
      <c r="H16" s="30" t="str">
        <f>IF(C16="","",DATEDIF(F16,設定!$A$4,"Y"))</f>
        <v/>
      </c>
      <c r="I16" s="54"/>
      <c r="J16" s="30" t="str">
        <f>IF(I16="","",IFERROR(VLOOKUP(I16,郵便番号データ!$A$2:$B$851,2,FALSE),""))</f>
        <v/>
      </c>
      <c r="K16" s="206"/>
      <c r="L16" s="207"/>
      <c r="M16" s="55"/>
      <c r="N16" s="55"/>
      <c r="O16" s="56"/>
    </row>
    <row r="17" spans="1:15" ht="20.25" customHeight="1" x14ac:dyDescent="0.15">
      <c r="A17" s="25">
        <v>10</v>
      </c>
      <c r="B17" s="26" t="str">
        <f>IF(C17="","",IF(COUNTA(C17:O17)=12,取りまとめシート!$B$5,"エラー入力漏れ"))</f>
        <v/>
      </c>
      <c r="C17" s="27"/>
      <c r="D17" s="28"/>
      <c r="E17" s="28"/>
      <c r="F17" s="29"/>
      <c r="G17" s="29"/>
      <c r="H17" s="30" t="str">
        <f>IF(C17="","",DATEDIF(F17,設定!$A$4,"Y"))</f>
        <v/>
      </c>
      <c r="I17" s="54"/>
      <c r="J17" s="30" t="str">
        <f>IF(I17="","",IFERROR(VLOOKUP(I17,郵便番号データ!$A$2:$B$851,2,FALSE),""))</f>
        <v/>
      </c>
      <c r="K17" s="206"/>
      <c r="L17" s="207"/>
      <c r="M17" s="55"/>
      <c r="N17" s="55"/>
      <c r="O17" s="56"/>
    </row>
    <row r="18" spans="1:15" ht="20.25" customHeight="1" x14ac:dyDescent="0.15">
      <c r="A18" s="25">
        <v>11</v>
      </c>
      <c r="B18" s="26" t="str">
        <f>IF(C18="","",IF(COUNTA(C18:O18)=12,取りまとめシート!$B$5,"エラー入力漏れ"))</f>
        <v/>
      </c>
      <c r="C18" s="27"/>
      <c r="D18" s="28"/>
      <c r="E18" s="28"/>
      <c r="F18" s="29"/>
      <c r="G18" s="29"/>
      <c r="H18" s="30" t="str">
        <f>IF(C18="","",DATEDIF(F18,設定!$A$4,"Y"))</f>
        <v/>
      </c>
      <c r="I18" s="54"/>
      <c r="J18" s="30" t="str">
        <f>IF(I18="","",IFERROR(VLOOKUP(I18,郵便番号データ!$A$2:$B$851,2,FALSE),""))</f>
        <v/>
      </c>
      <c r="K18" s="206"/>
      <c r="L18" s="207"/>
      <c r="M18" s="55"/>
      <c r="N18" s="55"/>
      <c r="O18" s="56"/>
    </row>
    <row r="19" spans="1:15" ht="20.25" customHeight="1" x14ac:dyDescent="0.15">
      <c r="A19" s="25">
        <v>12</v>
      </c>
      <c r="B19" s="26" t="str">
        <f>IF(C19="","",IF(COUNTA(C19:O19)=12,取りまとめシート!$B$5,"エラー入力漏れ"))</f>
        <v/>
      </c>
      <c r="C19" s="27"/>
      <c r="D19" s="28"/>
      <c r="E19" s="28"/>
      <c r="F19" s="29"/>
      <c r="G19" s="29"/>
      <c r="H19" s="30" t="str">
        <f>IF(C19="","",DATEDIF(F19,設定!$A$4,"Y"))</f>
        <v/>
      </c>
      <c r="I19" s="54"/>
      <c r="J19" s="30" t="str">
        <f>IF(I19="","",IFERROR(VLOOKUP(I19,郵便番号データ!$A$2:$B$851,2,FALSE),""))</f>
        <v/>
      </c>
      <c r="K19" s="206"/>
      <c r="L19" s="207"/>
      <c r="M19" s="55"/>
      <c r="N19" s="55"/>
      <c r="O19" s="56"/>
    </row>
    <row r="20" spans="1:15" ht="20.25" customHeight="1" x14ac:dyDescent="0.15">
      <c r="A20" s="25">
        <v>13</v>
      </c>
      <c r="B20" s="26" t="str">
        <f>IF(C20="","",IF(COUNTA(C20:O20)=12,取りまとめシート!$B$5,"エラー入力漏れ"))</f>
        <v/>
      </c>
      <c r="C20" s="27"/>
      <c r="D20" s="28"/>
      <c r="E20" s="28"/>
      <c r="F20" s="29"/>
      <c r="G20" s="29"/>
      <c r="H20" s="30" t="str">
        <f>IF(C20="","",DATEDIF(F20,設定!$A$4,"Y"))</f>
        <v/>
      </c>
      <c r="I20" s="54"/>
      <c r="J20" s="30" t="str">
        <f>IF(I20="","",IFERROR(VLOOKUP(I20,郵便番号データ!$A$2:$B$851,2,FALSE),""))</f>
        <v/>
      </c>
      <c r="K20" s="206"/>
      <c r="L20" s="207"/>
      <c r="M20" s="55"/>
      <c r="N20" s="55"/>
      <c r="O20" s="56"/>
    </row>
    <row r="21" spans="1:15" ht="20.25" customHeight="1" x14ac:dyDescent="0.15">
      <c r="A21" s="25">
        <v>14</v>
      </c>
      <c r="B21" s="26" t="str">
        <f>IF(C21="","",IF(COUNTA(C21:O21)=12,取りまとめシート!$B$5,"エラー入力漏れ"))</f>
        <v/>
      </c>
      <c r="C21" s="27"/>
      <c r="D21" s="28"/>
      <c r="E21" s="28"/>
      <c r="F21" s="29"/>
      <c r="G21" s="29"/>
      <c r="H21" s="30" t="str">
        <f>IF(C21="","",DATEDIF(F21,設定!$A$4,"Y"))</f>
        <v/>
      </c>
      <c r="I21" s="54"/>
      <c r="J21" s="30" t="str">
        <f>IF(I21="","",IFERROR(VLOOKUP(I21,郵便番号データ!$A$2:$B$851,2,FALSE),""))</f>
        <v/>
      </c>
      <c r="K21" s="206"/>
      <c r="L21" s="207"/>
      <c r="M21" s="55"/>
      <c r="N21" s="55"/>
      <c r="O21" s="56"/>
    </row>
    <row r="22" spans="1:15" ht="20.25" customHeight="1" x14ac:dyDescent="0.15">
      <c r="A22" s="25">
        <v>15</v>
      </c>
      <c r="B22" s="26" t="str">
        <f>IF(C22="","",IF(COUNTA(C22:O22)=12,取りまとめシート!$B$5,"エラー入力漏れ"))</f>
        <v/>
      </c>
      <c r="C22" s="27"/>
      <c r="D22" s="28"/>
      <c r="E22" s="28"/>
      <c r="F22" s="29"/>
      <c r="G22" s="29"/>
      <c r="H22" s="30" t="str">
        <f>IF(C22="","",DATEDIF(F22,設定!$A$4,"Y"))</f>
        <v/>
      </c>
      <c r="I22" s="54"/>
      <c r="J22" s="30" t="str">
        <f>IF(I22="","",IFERROR(VLOOKUP(I22,郵便番号データ!$A$2:$B$851,2,FALSE),""))</f>
        <v/>
      </c>
      <c r="K22" s="206"/>
      <c r="L22" s="207"/>
      <c r="M22" s="55"/>
      <c r="N22" s="55"/>
      <c r="O22" s="56"/>
    </row>
    <row r="23" spans="1:15" ht="20.25" customHeight="1" x14ac:dyDescent="0.15">
      <c r="A23" s="25">
        <v>16</v>
      </c>
      <c r="B23" s="26" t="str">
        <f>IF(C23="","",IF(COUNTA(C23:O23)=12,取りまとめシート!$B$5,"エラー入力漏れ"))</f>
        <v/>
      </c>
      <c r="C23" s="27"/>
      <c r="D23" s="28"/>
      <c r="E23" s="28"/>
      <c r="F23" s="29"/>
      <c r="G23" s="29"/>
      <c r="H23" s="30" t="str">
        <f>IF(C23="","",DATEDIF(F23,設定!$A$4,"Y"))</f>
        <v/>
      </c>
      <c r="I23" s="54"/>
      <c r="J23" s="30" t="str">
        <f>IF(I23="","",IFERROR(VLOOKUP(I23,郵便番号データ!$A$2:$B$851,2,FALSE),""))</f>
        <v/>
      </c>
      <c r="K23" s="206"/>
      <c r="L23" s="207"/>
      <c r="M23" s="55"/>
      <c r="N23" s="55"/>
      <c r="O23" s="56"/>
    </row>
    <row r="24" spans="1:15" ht="20.25" customHeight="1" x14ac:dyDescent="0.15">
      <c r="A24" s="25">
        <v>17</v>
      </c>
      <c r="B24" s="26" t="str">
        <f>IF(C24="","",IF(COUNTA(C24:O24)=12,取りまとめシート!$B$5,"エラー入力漏れ"))</f>
        <v/>
      </c>
      <c r="C24" s="27"/>
      <c r="D24" s="28"/>
      <c r="E24" s="28"/>
      <c r="F24" s="29"/>
      <c r="G24" s="29"/>
      <c r="H24" s="30" t="str">
        <f>IF(C24="","",DATEDIF(F24,設定!$A$4,"Y"))</f>
        <v/>
      </c>
      <c r="I24" s="54"/>
      <c r="J24" s="30" t="str">
        <f>IF(I24="","",IFERROR(VLOOKUP(I24,郵便番号データ!$A$2:$B$851,2,FALSE),""))</f>
        <v/>
      </c>
      <c r="K24" s="206"/>
      <c r="L24" s="207"/>
      <c r="M24" s="55"/>
      <c r="N24" s="55"/>
      <c r="O24" s="56"/>
    </row>
    <row r="25" spans="1:15" ht="20.25" customHeight="1" x14ac:dyDescent="0.15">
      <c r="A25" s="25">
        <v>18</v>
      </c>
      <c r="B25" s="26" t="str">
        <f>IF(C25="","",IF(COUNTA(C25:O25)=12,取りまとめシート!$B$5,"エラー入力漏れ"))</f>
        <v/>
      </c>
      <c r="C25" s="27"/>
      <c r="D25" s="28"/>
      <c r="E25" s="28"/>
      <c r="F25" s="29"/>
      <c r="G25" s="29"/>
      <c r="H25" s="30" t="str">
        <f>IF(C25="","",DATEDIF(F25,設定!$A$4,"Y"))</f>
        <v/>
      </c>
      <c r="I25" s="54"/>
      <c r="J25" s="30" t="str">
        <f>IF(I25="","",IFERROR(VLOOKUP(I25,郵便番号データ!$A$2:$B$851,2,FALSE),""))</f>
        <v/>
      </c>
      <c r="K25" s="206"/>
      <c r="L25" s="207"/>
      <c r="M25" s="55"/>
      <c r="N25" s="55"/>
      <c r="O25" s="56"/>
    </row>
    <row r="26" spans="1:15" ht="20.25" customHeight="1" x14ac:dyDescent="0.15">
      <c r="A26" s="25">
        <v>19</v>
      </c>
      <c r="B26" s="26" t="str">
        <f>IF(C26="","",IF(COUNTA(C26:O26)=12,取りまとめシート!$B$5,"エラー入力漏れ"))</f>
        <v/>
      </c>
      <c r="C26" s="27"/>
      <c r="D26" s="28"/>
      <c r="E26" s="28"/>
      <c r="F26" s="29"/>
      <c r="G26" s="29"/>
      <c r="H26" s="30" t="str">
        <f>IF(C26="","",DATEDIF(F26,設定!$A$4,"Y"))</f>
        <v/>
      </c>
      <c r="I26" s="54"/>
      <c r="J26" s="30" t="str">
        <f>IF(I26="","",IFERROR(VLOOKUP(I26,郵便番号データ!$A$2:$B$851,2,FALSE),""))</f>
        <v/>
      </c>
      <c r="K26" s="206"/>
      <c r="L26" s="207"/>
      <c r="M26" s="55"/>
      <c r="N26" s="55"/>
      <c r="O26" s="56"/>
    </row>
    <row r="27" spans="1:15" ht="20.25" customHeight="1" x14ac:dyDescent="0.15">
      <c r="A27" s="25">
        <v>20</v>
      </c>
      <c r="B27" s="26" t="str">
        <f>IF(C27="","",IF(COUNTA(C27:O27)=12,取りまとめシート!$B$5,"エラー入力漏れ"))</f>
        <v/>
      </c>
      <c r="C27" s="27"/>
      <c r="D27" s="28"/>
      <c r="E27" s="28"/>
      <c r="F27" s="29"/>
      <c r="G27" s="29"/>
      <c r="H27" s="30" t="str">
        <f>IF(C27="","",DATEDIF(F27,設定!$A$4,"Y"))</f>
        <v/>
      </c>
      <c r="I27" s="54"/>
      <c r="J27" s="30" t="str">
        <f>IF(I27="","",IFERROR(VLOOKUP(I27,郵便番号データ!$A$2:$B$851,2,FALSE),""))</f>
        <v/>
      </c>
      <c r="K27" s="206"/>
      <c r="L27" s="207"/>
      <c r="M27" s="55"/>
      <c r="N27" s="55"/>
      <c r="O27" s="56"/>
    </row>
    <row r="28" spans="1:15" ht="20.25" customHeight="1" x14ac:dyDescent="0.15">
      <c r="A28" s="25">
        <v>21</v>
      </c>
      <c r="B28" s="26" t="str">
        <f>IF(C28="","",IF(COUNTA(C28:O28)=12,取りまとめシート!$B$5,"エラー入力漏れ"))</f>
        <v/>
      </c>
      <c r="C28" s="27"/>
      <c r="D28" s="28"/>
      <c r="E28" s="28"/>
      <c r="F28" s="29"/>
      <c r="G28" s="29"/>
      <c r="H28" s="30" t="str">
        <f>IF(C28="","",DATEDIF(F28,設定!$A$4,"Y"))</f>
        <v/>
      </c>
      <c r="I28" s="54"/>
      <c r="J28" s="30" t="str">
        <f>IF(I28="","",IFERROR(VLOOKUP(I28,郵便番号データ!$A$2:$B$851,2,FALSE),""))</f>
        <v/>
      </c>
      <c r="K28" s="206"/>
      <c r="L28" s="207"/>
      <c r="M28" s="55"/>
      <c r="N28" s="55"/>
      <c r="O28" s="56"/>
    </row>
    <row r="29" spans="1:15" ht="20.25" customHeight="1" x14ac:dyDescent="0.15">
      <c r="A29" s="25">
        <v>22</v>
      </c>
      <c r="B29" s="26" t="str">
        <f>IF(C29="","",IF(COUNTA(C29:O29)=12,取りまとめシート!$B$5,"エラー入力漏れ"))</f>
        <v/>
      </c>
      <c r="C29" s="27"/>
      <c r="D29" s="28"/>
      <c r="E29" s="28"/>
      <c r="F29" s="29"/>
      <c r="G29" s="29"/>
      <c r="H29" s="30" t="str">
        <f>IF(C29="","",DATEDIF(F29,設定!$A$4,"Y"))</f>
        <v/>
      </c>
      <c r="I29" s="54"/>
      <c r="J29" s="30" t="str">
        <f>IF(I29="","",IFERROR(VLOOKUP(I29,郵便番号データ!$A$2:$B$851,2,FALSE),""))</f>
        <v/>
      </c>
      <c r="K29" s="206"/>
      <c r="L29" s="207"/>
      <c r="M29" s="55"/>
      <c r="N29" s="55"/>
      <c r="O29" s="56"/>
    </row>
    <row r="30" spans="1:15" ht="20.25" customHeight="1" x14ac:dyDescent="0.15">
      <c r="A30" s="25">
        <v>23</v>
      </c>
      <c r="B30" s="26" t="str">
        <f>IF(C30="","",IF(COUNTA(C30:O30)=12,取りまとめシート!$B$5,"エラー入力漏れ"))</f>
        <v/>
      </c>
      <c r="C30" s="27"/>
      <c r="D30" s="28"/>
      <c r="E30" s="28"/>
      <c r="F30" s="29"/>
      <c r="G30" s="29"/>
      <c r="H30" s="30" t="str">
        <f>IF(C30="","",DATEDIF(F30,設定!$A$4,"Y"))</f>
        <v/>
      </c>
      <c r="I30" s="54"/>
      <c r="J30" s="30" t="str">
        <f>IF(I30="","",IFERROR(VLOOKUP(I30,郵便番号データ!$A$2:$B$851,2,FALSE),""))</f>
        <v/>
      </c>
      <c r="K30" s="206"/>
      <c r="L30" s="207"/>
      <c r="M30" s="55"/>
      <c r="N30" s="55"/>
      <c r="O30" s="56"/>
    </row>
    <row r="31" spans="1:15" ht="20.25" customHeight="1" x14ac:dyDescent="0.15">
      <c r="A31" s="25">
        <v>24</v>
      </c>
      <c r="B31" s="26" t="str">
        <f>IF(C31="","",IF(COUNTA(C31:O31)=12,取りまとめシート!$B$5,"エラー入力漏れ"))</f>
        <v/>
      </c>
      <c r="C31" s="27"/>
      <c r="D31" s="28"/>
      <c r="E31" s="28"/>
      <c r="F31" s="29"/>
      <c r="G31" s="29"/>
      <c r="H31" s="30" t="str">
        <f>IF(C31="","",DATEDIF(F31,設定!$A$4,"Y"))</f>
        <v/>
      </c>
      <c r="I31" s="54"/>
      <c r="J31" s="30" t="str">
        <f>IF(I31="","",IFERROR(VLOOKUP(I31,郵便番号データ!$A$2:$B$851,2,FALSE),""))</f>
        <v/>
      </c>
      <c r="K31" s="206"/>
      <c r="L31" s="207"/>
      <c r="M31" s="55"/>
      <c r="N31" s="55"/>
      <c r="O31" s="56"/>
    </row>
    <row r="32" spans="1:15" ht="20.25" customHeight="1" x14ac:dyDescent="0.15">
      <c r="A32" s="25">
        <v>25</v>
      </c>
      <c r="B32" s="26" t="str">
        <f>IF(C32="","",IF(COUNTA(C32:O32)=12,取りまとめシート!$B$5,"エラー入力漏れ"))</f>
        <v/>
      </c>
      <c r="C32" s="27"/>
      <c r="D32" s="28"/>
      <c r="E32" s="28"/>
      <c r="F32" s="29"/>
      <c r="G32" s="29"/>
      <c r="H32" s="30" t="str">
        <f>IF(C32="","",DATEDIF(F32,設定!$A$4,"Y"))</f>
        <v/>
      </c>
      <c r="I32" s="54"/>
      <c r="J32" s="30" t="str">
        <f>IF(I32="","",IFERROR(VLOOKUP(I32,郵便番号データ!$A$2:$B$851,2,FALSE),""))</f>
        <v/>
      </c>
      <c r="K32" s="206"/>
      <c r="L32" s="207"/>
      <c r="M32" s="55"/>
      <c r="N32" s="55"/>
      <c r="O32" s="56"/>
    </row>
    <row r="33" spans="1:15" ht="20.25" customHeight="1" x14ac:dyDescent="0.15">
      <c r="A33" s="25">
        <v>26</v>
      </c>
      <c r="B33" s="26" t="str">
        <f>IF(C33="","",IF(COUNTA(C33:O33)=12,取りまとめシート!$B$5,"エラー入力漏れ"))</f>
        <v/>
      </c>
      <c r="C33" s="27"/>
      <c r="D33" s="28"/>
      <c r="E33" s="28"/>
      <c r="F33" s="29"/>
      <c r="G33" s="29"/>
      <c r="H33" s="30" t="str">
        <f>IF(C33="","",DATEDIF(F33,設定!$A$4,"Y"))</f>
        <v/>
      </c>
      <c r="I33" s="54"/>
      <c r="J33" s="30" t="str">
        <f>IF(I33="","",IFERROR(VLOOKUP(I33,郵便番号データ!$A$2:$B$851,2,FALSE),""))</f>
        <v/>
      </c>
      <c r="K33" s="206"/>
      <c r="L33" s="207"/>
      <c r="M33" s="55"/>
      <c r="N33" s="55"/>
      <c r="O33" s="56"/>
    </row>
    <row r="34" spans="1:15" ht="20.25" customHeight="1" x14ac:dyDescent="0.15">
      <c r="A34" s="25">
        <v>27</v>
      </c>
      <c r="B34" s="26" t="str">
        <f>IF(C34="","",IF(COUNTA(C34:O34)=12,取りまとめシート!$B$5,"エラー入力漏れ"))</f>
        <v/>
      </c>
      <c r="C34" s="27"/>
      <c r="D34" s="28"/>
      <c r="E34" s="28"/>
      <c r="F34" s="29"/>
      <c r="G34" s="29"/>
      <c r="H34" s="30" t="str">
        <f>IF(C34="","",DATEDIF(F34,設定!$A$4,"Y"))</f>
        <v/>
      </c>
      <c r="I34" s="54"/>
      <c r="J34" s="30" t="str">
        <f>IF(I34="","",IFERROR(VLOOKUP(I34,郵便番号データ!$A$2:$B$851,2,FALSE),""))</f>
        <v/>
      </c>
      <c r="K34" s="206"/>
      <c r="L34" s="207"/>
      <c r="M34" s="55"/>
      <c r="N34" s="55"/>
      <c r="O34" s="56"/>
    </row>
    <row r="35" spans="1:15" ht="20.25" customHeight="1" x14ac:dyDescent="0.15">
      <c r="A35" s="25">
        <v>28</v>
      </c>
      <c r="B35" s="26" t="str">
        <f>IF(C35="","",IF(COUNTA(C35:O35)=12,取りまとめシート!$B$5,"エラー入力漏れ"))</f>
        <v/>
      </c>
      <c r="C35" s="27"/>
      <c r="D35" s="28"/>
      <c r="E35" s="28"/>
      <c r="F35" s="29"/>
      <c r="G35" s="29"/>
      <c r="H35" s="30" t="str">
        <f>IF(C35="","",DATEDIF(F35,設定!$A$4,"Y"))</f>
        <v/>
      </c>
      <c r="I35" s="54"/>
      <c r="J35" s="30" t="str">
        <f>IF(I35="","",IFERROR(VLOOKUP(I35,郵便番号データ!$A$2:$B$851,2,FALSE),""))</f>
        <v/>
      </c>
      <c r="K35" s="206"/>
      <c r="L35" s="207"/>
      <c r="M35" s="55"/>
      <c r="N35" s="55"/>
      <c r="O35" s="56"/>
    </row>
    <row r="36" spans="1:15" ht="20.25" customHeight="1" x14ac:dyDescent="0.15">
      <c r="A36" s="25">
        <v>29</v>
      </c>
      <c r="B36" s="26" t="str">
        <f>IF(C36="","",IF(COUNTA(C36:O36)=12,取りまとめシート!$B$5,"エラー入力漏れ"))</f>
        <v/>
      </c>
      <c r="C36" s="27"/>
      <c r="D36" s="28"/>
      <c r="E36" s="28"/>
      <c r="F36" s="29"/>
      <c r="G36" s="29"/>
      <c r="H36" s="30" t="str">
        <f>IF(C36="","",DATEDIF(F36,設定!$A$4,"Y"))</f>
        <v/>
      </c>
      <c r="I36" s="54"/>
      <c r="J36" s="30" t="str">
        <f>IF(I36="","",IFERROR(VLOOKUP(I36,郵便番号データ!$A$2:$B$851,2,FALSE),""))</f>
        <v/>
      </c>
      <c r="K36" s="206"/>
      <c r="L36" s="207"/>
      <c r="M36" s="55"/>
      <c r="N36" s="55"/>
      <c r="O36" s="56"/>
    </row>
    <row r="37" spans="1:15" ht="20.25" customHeight="1" x14ac:dyDescent="0.15">
      <c r="A37" s="25">
        <v>30</v>
      </c>
      <c r="B37" s="26" t="str">
        <f>IF(C37="","",IF(COUNTA(C37:O37)=12,取りまとめシート!$B$5,"エラー入力漏れ"))</f>
        <v/>
      </c>
      <c r="C37" s="27"/>
      <c r="D37" s="28"/>
      <c r="E37" s="28"/>
      <c r="F37" s="29"/>
      <c r="G37" s="29"/>
      <c r="H37" s="30" t="str">
        <f>IF(C37="","",DATEDIF(F37,設定!$A$4,"Y"))</f>
        <v/>
      </c>
      <c r="I37" s="54"/>
      <c r="J37" s="30" t="str">
        <f>IF(I37="","",IFERROR(VLOOKUP(I37,郵便番号データ!$A$2:$B$851,2,FALSE),""))</f>
        <v/>
      </c>
      <c r="K37" s="206"/>
      <c r="L37" s="207"/>
      <c r="M37" s="55"/>
      <c r="N37" s="55"/>
      <c r="O37" s="56"/>
    </row>
    <row r="38" spans="1:15" ht="20.25" customHeight="1" x14ac:dyDescent="0.15">
      <c r="A38" s="25">
        <v>31</v>
      </c>
      <c r="B38" s="26" t="str">
        <f>IF(C38="","",IF(COUNTA(C38:O38)=12,取りまとめシート!$B$5,"エラー入力漏れ"))</f>
        <v/>
      </c>
      <c r="C38" s="27"/>
      <c r="D38" s="28"/>
      <c r="E38" s="28"/>
      <c r="F38" s="29"/>
      <c r="G38" s="29"/>
      <c r="H38" s="30" t="str">
        <f>IF(C38="","",DATEDIF(F38,設定!$A$4,"Y"))</f>
        <v/>
      </c>
      <c r="I38" s="54"/>
      <c r="J38" s="30" t="str">
        <f>IF(I38="","",IFERROR(VLOOKUP(I38,郵便番号データ!$A$2:$B$851,2,FALSE),""))</f>
        <v/>
      </c>
      <c r="K38" s="206"/>
      <c r="L38" s="207"/>
      <c r="M38" s="55"/>
      <c r="N38" s="55"/>
      <c r="O38" s="56"/>
    </row>
    <row r="39" spans="1:15" ht="20.25" customHeight="1" x14ac:dyDescent="0.15">
      <c r="A39" s="25">
        <v>32</v>
      </c>
      <c r="B39" s="26" t="str">
        <f>IF(C39="","",IF(COUNTA(C39:O39)=12,取りまとめシート!$B$5,"エラー入力漏れ"))</f>
        <v/>
      </c>
      <c r="C39" s="27"/>
      <c r="D39" s="28"/>
      <c r="E39" s="28"/>
      <c r="F39" s="29"/>
      <c r="G39" s="29"/>
      <c r="H39" s="30" t="str">
        <f>IF(C39="","",DATEDIF(F39,設定!$A$4,"Y"))</f>
        <v/>
      </c>
      <c r="I39" s="54"/>
      <c r="J39" s="30" t="str">
        <f>IF(I39="","",IFERROR(VLOOKUP(I39,郵便番号データ!$A$2:$B$851,2,FALSE),""))</f>
        <v/>
      </c>
      <c r="K39" s="206"/>
      <c r="L39" s="207"/>
      <c r="M39" s="55"/>
      <c r="N39" s="55"/>
      <c r="O39" s="56"/>
    </row>
    <row r="40" spans="1:15" ht="20.25" customHeight="1" x14ac:dyDescent="0.15">
      <c r="A40" s="25">
        <v>33</v>
      </c>
      <c r="B40" s="26" t="str">
        <f>IF(C40="","",IF(COUNTA(C40:O40)=12,取りまとめシート!$B$5,"エラー入力漏れ"))</f>
        <v/>
      </c>
      <c r="C40" s="27"/>
      <c r="D40" s="28"/>
      <c r="E40" s="28"/>
      <c r="F40" s="29"/>
      <c r="G40" s="29"/>
      <c r="H40" s="30" t="str">
        <f>IF(C40="","",DATEDIF(F40,設定!$A$4,"Y"))</f>
        <v/>
      </c>
      <c r="I40" s="54"/>
      <c r="J40" s="30" t="str">
        <f>IF(I40="","",IFERROR(VLOOKUP(I40,郵便番号データ!$A$2:$B$851,2,FALSE),""))</f>
        <v/>
      </c>
      <c r="K40" s="206"/>
      <c r="L40" s="207"/>
      <c r="M40" s="55"/>
      <c r="N40" s="55"/>
      <c r="O40" s="56"/>
    </row>
    <row r="41" spans="1:15" ht="20.25" customHeight="1" x14ac:dyDescent="0.15">
      <c r="A41" s="25">
        <v>34</v>
      </c>
      <c r="B41" s="26" t="str">
        <f>IF(C41="","",IF(COUNTA(C41:O41)=12,取りまとめシート!$B$5,"エラー入力漏れ"))</f>
        <v/>
      </c>
      <c r="C41" s="27"/>
      <c r="D41" s="28"/>
      <c r="E41" s="28"/>
      <c r="F41" s="29"/>
      <c r="G41" s="29"/>
      <c r="H41" s="30" t="str">
        <f>IF(C41="","",DATEDIF(F41,設定!$A$4,"Y"))</f>
        <v/>
      </c>
      <c r="I41" s="54"/>
      <c r="J41" s="30" t="str">
        <f>IF(I41="","",IFERROR(VLOOKUP(I41,郵便番号データ!$A$2:$B$851,2,FALSE),""))</f>
        <v/>
      </c>
      <c r="K41" s="206"/>
      <c r="L41" s="207"/>
      <c r="M41" s="55"/>
      <c r="N41" s="55"/>
      <c r="O41" s="56"/>
    </row>
    <row r="42" spans="1:15" ht="20.25" customHeight="1" x14ac:dyDescent="0.15">
      <c r="A42" s="25">
        <v>35</v>
      </c>
      <c r="B42" s="26" t="str">
        <f>IF(C42="","",IF(COUNTA(C42:O42)=12,取りまとめシート!$B$5,"エラー入力漏れ"))</f>
        <v/>
      </c>
      <c r="C42" s="27"/>
      <c r="D42" s="28"/>
      <c r="E42" s="28"/>
      <c r="F42" s="29"/>
      <c r="G42" s="29"/>
      <c r="H42" s="30" t="str">
        <f>IF(C42="","",DATEDIF(F42,設定!$A$4,"Y"))</f>
        <v/>
      </c>
      <c r="I42" s="54"/>
      <c r="J42" s="30" t="str">
        <f>IF(I42="","",IFERROR(VLOOKUP(I42,郵便番号データ!$A$2:$B$851,2,FALSE),""))</f>
        <v/>
      </c>
      <c r="K42" s="206"/>
      <c r="L42" s="207"/>
      <c r="M42" s="55"/>
      <c r="N42" s="55"/>
      <c r="O42" s="56"/>
    </row>
    <row r="43" spans="1:15" ht="20.25" customHeight="1" x14ac:dyDescent="0.15">
      <c r="A43" s="25">
        <v>36</v>
      </c>
      <c r="B43" s="26" t="str">
        <f>IF(C43="","",IF(COUNTA(C43:O43)=12,取りまとめシート!$B$5,"エラー入力漏れ"))</f>
        <v/>
      </c>
      <c r="C43" s="27"/>
      <c r="D43" s="28"/>
      <c r="E43" s="28"/>
      <c r="F43" s="29"/>
      <c r="G43" s="29"/>
      <c r="H43" s="30" t="str">
        <f>IF(C43="","",DATEDIF(F43,設定!$A$4,"Y"))</f>
        <v/>
      </c>
      <c r="I43" s="54"/>
      <c r="J43" s="30" t="str">
        <f>IF(I43="","",IFERROR(VLOOKUP(I43,郵便番号データ!$A$2:$B$851,2,FALSE),""))</f>
        <v/>
      </c>
      <c r="K43" s="206"/>
      <c r="L43" s="207"/>
      <c r="M43" s="55"/>
      <c r="N43" s="55"/>
      <c r="O43" s="56"/>
    </row>
    <row r="44" spans="1:15" ht="20.25" customHeight="1" x14ac:dyDescent="0.15">
      <c r="A44" s="25">
        <v>37</v>
      </c>
      <c r="B44" s="26" t="str">
        <f>IF(C44="","",IF(COUNTA(C44:O44)=12,取りまとめシート!$B$5,"エラー入力漏れ"))</f>
        <v/>
      </c>
      <c r="C44" s="27"/>
      <c r="D44" s="28"/>
      <c r="E44" s="28"/>
      <c r="F44" s="29"/>
      <c r="G44" s="29"/>
      <c r="H44" s="30" t="str">
        <f>IF(C44="","",DATEDIF(F44,設定!$A$4,"Y"))</f>
        <v/>
      </c>
      <c r="I44" s="54"/>
      <c r="J44" s="30" t="str">
        <f>IF(I44="","",IFERROR(VLOOKUP(I44,郵便番号データ!$A$2:$B$851,2,FALSE),""))</f>
        <v/>
      </c>
      <c r="K44" s="206"/>
      <c r="L44" s="207"/>
      <c r="M44" s="55"/>
      <c r="N44" s="55"/>
      <c r="O44" s="56"/>
    </row>
    <row r="45" spans="1:15" ht="20.25" customHeight="1" x14ac:dyDescent="0.15">
      <c r="A45" s="25">
        <v>38</v>
      </c>
      <c r="B45" s="26" t="str">
        <f>IF(C45="","",IF(COUNTA(C45:O45)=12,取りまとめシート!$B$5,"エラー入力漏れ"))</f>
        <v/>
      </c>
      <c r="C45" s="27"/>
      <c r="D45" s="28"/>
      <c r="E45" s="28"/>
      <c r="F45" s="29"/>
      <c r="G45" s="29"/>
      <c r="H45" s="30" t="str">
        <f>IF(C45="","",DATEDIF(F45,設定!$A$4,"Y"))</f>
        <v/>
      </c>
      <c r="I45" s="54"/>
      <c r="J45" s="30" t="str">
        <f>IF(I45="","",IFERROR(VLOOKUP(I45,郵便番号データ!$A$2:$B$851,2,FALSE),""))</f>
        <v/>
      </c>
      <c r="K45" s="206"/>
      <c r="L45" s="207"/>
      <c r="M45" s="55"/>
      <c r="N45" s="55"/>
      <c r="O45" s="56"/>
    </row>
    <row r="46" spans="1:15" ht="20.25" customHeight="1" x14ac:dyDescent="0.15">
      <c r="A46" s="25">
        <v>39</v>
      </c>
      <c r="B46" s="26" t="str">
        <f>IF(C46="","",IF(COUNTA(C46:O46)=12,取りまとめシート!$B$5,"エラー入力漏れ"))</f>
        <v/>
      </c>
      <c r="C46" s="27"/>
      <c r="D46" s="28"/>
      <c r="E46" s="28"/>
      <c r="F46" s="29"/>
      <c r="G46" s="29"/>
      <c r="H46" s="30" t="str">
        <f>IF(C46="","",DATEDIF(F46,設定!$A$4,"Y"))</f>
        <v/>
      </c>
      <c r="I46" s="54"/>
      <c r="J46" s="30" t="str">
        <f>IF(I46="","",IFERROR(VLOOKUP(I46,郵便番号データ!$A$2:$B$851,2,FALSE),""))</f>
        <v/>
      </c>
      <c r="K46" s="206"/>
      <c r="L46" s="207"/>
      <c r="M46" s="55"/>
      <c r="N46" s="55"/>
      <c r="O46" s="56"/>
    </row>
    <row r="47" spans="1:15" ht="20.25" customHeight="1" x14ac:dyDescent="0.15">
      <c r="A47" s="25">
        <v>40</v>
      </c>
      <c r="B47" s="26" t="str">
        <f>IF(C47="","",IF(COUNTA(C47:O47)=12,取りまとめシート!$B$5,"エラー入力漏れ"))</f>
        <v/>
      </c>
      <c r="C47" s="27"/>
      <c r="D47" s="28"/>
      <c r="E47" s="28"/>
      <c r="F47" s="29"/>
      <c r="G47" s="29"/>
      <c r="H47" s="30" t="str">
        <f>IF(C47="","",DATEDIF(F47,設定!$A$4,"Y"))</f>
        <v/>
      </c>
      <c r="I47" s="54"/>
      <c r="J47" s="30" t="str">
        <f>IF(I47="","",IFERROR(VLOOKUP(I47,郵便番号データ!$A$2:$B$851,2,FALSE),""))</f>
        <v/>
      </c>
      <c r="K47" s="206"/>
      <c r="L47" s="207"/>
      <c r="M47" s="55"/>
      <c r="N47" s="55"/>
      <c r="O47" s="56"/>
    </row>
    <row r="48" spans="1:15" ht="20.25" customHeight="1" x14ac:dyDescent="0.15">
      <c r="A48" s="25">
        <v>41</v>
      </c>
      <c r="B48" s="26" t="str">
        <f>IF(C48="","",IF(COUNTA(C48:O48)=12,取りまとめシート!$B$5,"エラー入力漏れ"))</f>
        <v/>
      </c>
      <c r="C48" s="27"/>
      <c r="D48" s="28"/>
      <c r="E48" s="28"/>
      <c r="F48" s="29"/>
      <c r="G48" s="29"/>
      <c r="H48" s="30" t="str">
        <f>IF(C48="","",DATEDIF(F48,設定!$A$4,"Y"))</f>
        <v/>
      </c>
      <c r="I48" s="54"/>
      <c r="J48" s="30" t="str">
        <f>IF(I48="","",IFERROR(VLOOKUP(I48,郵便番号データ!$A$2:$B$851,2,FALSE),""))</f>
        <v/>
      </c>
      <c r="K48" s="206"/>
      <c r="L48" s="207"/>
      <c r="M48" s="55"/>
      <c r="N48" s="55"/>
      <c r="O48" s="56"/>
    </row>
    <row r="49" spans="1:15" ht="20.25" customHeight="1" x14ac:dyDescent="0.15">
      <c r="A49" s="25">
        <v>42</v>
      </c>
      <c r="B49" s="26" t="str">
        <f>IF(C49="","",IF(COUNTA(C49:O49)=12,取りまとめシート!$B$5,"エラー入力漏れ"))</f>
        <v/>
      </c>
      <c r="C49" s="27"/>
      <c r="D49" s="28"/>
      <c r="E49" s="28"/>
      <c r="F49" s="29"/>
      <c r="G49" s="29"/>
      <c r="H49" s="30" t="str">
        <f>IF(C49="","",DATEDIF(F49,設定!$A$4,"Y"))</f>
        <v/>
      </c>
      <c r="I49" s="54"/>
      <c r="J49" s="30" t="str">
        <f>IF(I49="","",IFERROR(VLOOKUP(I49,郵便番号データ!$A$2:$B$851,2,FALSE),""))</f>
        <v/>
      </c>
      <c r="K49" s="206"/>
      <c r="L49" s="207"/>
      <c r="M49" s="55"/>
      <c r="N49" s="55"/>
      <c r="O49" s="56"/>
    </row>
    <row r="50" spans="1:15" ht="20.25" customHeight="1" x14ac:dyDescent="0.15">
      <c r="A50" s="25">
        <v>43</v>
      </c>
      <c r="B50" s="26" t="str">
        <f>IF(C50="","",IF(COUNTA(C50:O50)=12,取りまとめシート!$B$5,"エラー入力漏れ"))</f>
        <v/>
      </c>
      <c r="C50" s="27"/>
      <c r="D50" s="28"/>
      <c r="E50" s="28"/>
      <c r="F50" s="29"/>
      <c r="G50" s="29"/>
      <c r="H50" s="30" t="str">
        <f>IF(C50="","",DATEDIF(F50,設定!$A$4,"Y"))</f>
        <v/>
      </c>
      <c r="I50" s="54"/>
      <c r="J50" s="30" t="str">
        <f>IF(I50="","",IFERROR(VLOOKUP(I50,郵便番号データ!$A$2:$B$851,2,FALSE),""))</f>
        <v/>
      </c>
      <c r="K50" s="206"/>
      <c r="L50" s="207"/>
      <c r="M50" s="55"/>
      <c r="N50" s="55"/>
      <c r="O50" s="56"/>
    </row>
    <row r="51" spans="1:15" ht="20.25" customHeight="1" x14ac:dyDescent="0.15">
      <c r="A51" s="25">
        <v>44</v>
      </c>
      <c r="B51" s="26" t="str">
        <f>IF(C51="","",IF(COUNTA(C51:O51)=12,取りまとめシート!$B$5,"エラー入力漏れ"))</f>
        <v/>
      </c>
      <c r="C51" s="27"/>
      <c r="D51" s="28"/>
      <c r="E51" s="28"/>
      <c r="F51" s="29"/>
      <c r="G51" s="29"/>
      <c r="H51" s="30" t="str">
        <f>IF(C51="","",DATEDIF(F51,設定!$A$4,"Y"))</f>
        <v/>
      </c>
      <c r="I51" s="54"/>
      <c r="J51" s="30" t="str">
        <f>IF(I51="","",IFERROR(VLOOKUP(I51,郵便番号データ!$A$2:$B$851,2,FALSE),""))</f>
        <v/>
      </c>
      <c r="K51" s="206"/>
      <c r="L51" s="207"/>
      <c r="M51" s="55"/>
      <c r="N51" s="55"/>
      <c r="O51" s="56"/>
    </row>
    <row r="52" spans="1:15" ht="20.25" customHeight="1" x14ac:dyDescent="0.15">
      <c r="A52" s="25">
        <v>45</v>
      </c>
      <c r="B52" s="26" t="str">
        <f>IF(C52="","",IF(COUNTA(C52:O52)=12,取りまとめシート!$B$5,"エラー入力漏れ"))</f>
        <v/>
      </c>
      <c r="C52" s="27"/>
      <c r="D52" s="28"/>
      <c r="E52" s="28"/>
      <c r="F52" s="29"/>
      <c r="G52" s="29"/>
      <c r="H52" s="30" t="str">
        <f>IF(C52="","",DATEDIF(F52,設定!$A$4,"Y"))</f>
        <v/>
      </c>
      <c r="I52" s="54"/>
      <c r="J52" s="30" t="str">
        <f>IF(I52="","",IFERROR(VLOOKUP(I52,郵便番号データ!$A$2:$B$851,2,FALSE),""))</f>
        <v/>
      </c>
      <c r="K52" s="206"/>
      <c r="L52" s="207"/>
      <c r="M52" s="55"/>
      <c r="N52" s="55"/>
      <c r="O52" s="56"/>
    </row>
    <row r="53" spans="1:15" ht="20.25" customHeight="1" x14ac:dyDescent="0.15">
      <c r="A53" s="25">
        <v>46</v>
      </c>
      <c r="B53" s="26" t="str">
        <f>IF(C53="","",IF(COUNTA(C53:O53)=12,取りまとめシート!$B$5,"エラー入力漏れ"))</f>
        <v/>
      </c>
      <c r="C53" s="27"/>
      <c r="D53" s="28"/>
      <c r="E53" s="28"/>
      <c r="F53" s="29"/>
      <c r="G53" s="29"/>
      <c r="H53" s="30" t="str">
        <f>IF(C53="","",DATEDIF(F53,設定!$A$4,"Y"))</f>
        <v/>
      </c>
      <c r="I53" s="54"/>
      <c r="J53" s="30" t="str">
        <f>IF(I53="","",IFERROR(VLOOKUP(I53,郵便番号データ!$A$2:$B$851,2,FALSE),""))</f>
        <v/>
      </c>
      <c r="K53" s="206"/>
      <c r="L53" s="207"/>
      <c r="M53" s="55"/>
      <c r="N53" s="55"/>
      <c r="O53" s="56"/>
    </row>
    <row r="54" spans="1:15" ht="20.25" customHeight="1" x14ac:dyDescent="0.15">
      <c r="A54" s="25">
        <v>47</v>
      </c>
      <c r="B54" s="26" t="str">
        <f>IF(C54="","",IF(COUNTA(C54:O54)=12,取りまとめシート!$B$5,"エラー入力漏れ"))</f>
        <v/>
      </c>
      <c r="C54" s="27"/>
      <c r="D54" s="28"/>
      <c r="E54" s="28"/>
      <c r="F54" s="29"/>
      <c r="G54" s="29"/>
      <c r="H54" s="30" t="str">
        <f>IF(C54="","",DATEDIF(F54,設定!$A$4,"Y"))</f>
        <v/>
      </c>
      <c r="I54" s="54"/>
      <c r="J54" s="30" t="str">
        <f>IF(I54="","",IFERROR(VLOOKUP(I54,郵便番号データ!$A$2:$B$851,2,FALSE),""))</f>
        <v/>
      </c>
      <c r="K54" s="206"/>
      <c r="L54" s="207"/>
      <c r="M54" s="55"/>
      <c r="N54" s="55"/>
      <c r="O54" s="56"/>
    </row>
    <row r="55" spans="1:15" ht="20.25" customHeight="1" x14ac:dyDescent="0.15">
      <c r="A55" s="25">
        <v>48</v>
      </c>
      <c r="B55" s="26" t="str">
        <f>IF(C55="","",IF(COUNTA(C55:O55)=12,取りまとめシート!$B$5,"エラー入力漏れ"))</f>
        <v/>
      </c>
      <c r="C55" s="27"/>
      <c r="D55" s="28"/>
      <c r="E55" s="28"/>
      <c r="F55" s="29"/>
      <c r="G55" s="29"/>
      <c r="H55" s="30" t="str">
        <f>IF(C55="","",DATEDIF(F55,設定!$A$4,"Y"))</f>
        <v/>
      </c>
      <c r="I55" s="54"/>
      <c r="J55" s="30" t="str">
        <f>IF(I55="","",IFERROR(VLOOKUP(I55,郵便番号データ!$A$2:$B$851,2,FALSE),""))</f>
        <v/>
      </c>
      <c r="K55" s="206"/>
      <c r="L55" s="207"/>
      <c r="M55" s="55"/>
      <c r="N55" s="55"/>
      <c r="O55" s="56"/>
    </row>
    <row r="56" spans="1:15" ht="20.25" customHeight="1" x14ac:dyDescent="0.15">
      <c r="A56" s="25">
        <v>49</v>
      </c>
      <c r="B56" s="26" t="str">
        <f>IF(C56="","",IF(COUNTA(C56:O56)=12,取りまとめシート!$B$5,"エラー入力漏れ"))</f>
        <v/>
      </c>
      <c r="C56" s="27"/>
      <c r="D56" s="28"/>
      <c r="E56" s="28"/>
      <c r="F56" s="29"/>
      <c r="G56" s="29"/>
      <c r="H56" s="30" t="str">
        <f>IF(C56="","",DATEDIF(F56,設定!$A$4,"Y"))</f>
        <v/>
      </c>
      <c r="I56" s="54"/>
      <c r="J56" s="30" t="str">
        <f>IF(I56="","",IFERROR(VLOOKUP(I56,郵便番号データ!$A$2:$B$851,2,FALSE),""))</f>
        <v/>
      </c>
      <c r="K56" s="206"/>
      <c r="L56" s="207"/>
      <c r="M56" s="55"/>
      <c r="N56" s="55"/>
      <c r="O56" s="56"/>
    </row>
    <row r="57" spans="1:15" ht="20.25" customHeight="1" x14ac:dyDescent="0.15">
      <c r="A57" s="31">
        <v>50</v>
      </c>
      <c r="B57" s="32" t="str">
        <f>IF(C57="","",IF(COUNTA(C57:O57)=12,取りまとめシート!$B$5,"エラー入力漏れ"))</f>
        <v/>
      </c>
      <c r="C57" s="33"/>
      <c r="D57" s="34"/>
      <c r="E57" s="34"/>
      <c r="F57" s="35"/>
      <c r="G57" s="35"/>
      <c r="H57" s="36" t="str">
        <f>IF(C57="","",DATEDIF(F57,設定!$A$4,"Y"))</f>
        <v/>
      </c>
      <c r="I57" s="57"/>
      <c r="J57" s="36" t="str">
        <f>IF(I57="","",IFERROR(VLOOKUP(I57,郵便番号データ!$A$2:$B$851,2,FALSE),""))</f>
        <v/>
      </c>
      <c r="K57" s="208"/>
      <c r="L57" s="209"/>
      <c r="M57" s="58"/>
      <c r="N57" s="58"/>
      <c r="O57" s="59"/>
    </row>
    <row r="58" spans="1:15" ht="18" customHeight="1" x14ac:dyDescent="0.15">
      <c r="A58" s="17"/>
      <c r="B58" s="16"/>
      <c r="C58" s="16"/>
    </row>
    <row r="59" spans="1:15" ht="18" customHeight="1" x14ac:dyDescent="0.15">
      <c r="A59" s="17"/>
      <c r="B59" s="16"/>
      <c r="C59" s="16"/>
    </row>
    <row r="60" spans="1:15" ht="18" customHeight="1" x14ac:dyDescent="0.15">
      <c r="A60" s="17"/>
      <c r="B60" s="16"/>
      <c r="C60" s="16"/>
    </row>
    <row r="61" spans="1:15" ht="18" customHeight="1" x14ac:dyDescent="0.15">
      <c r="A61" s="17"/>
      <c r="B61" s="16"/>
      <c r="C61" s="16"/>
    </row>
    <row r="62" spans="1:15" ht="18" customHeight="1" x14ac:dyDescent="0.15">
      <c r="A62" s="17"/>
      <c r="B62" s="16"/>
      <c r="C62" s="16"/>
    </row>
    <row r="63" spans="1:15" ht="18" customHeight="1" x14ac:dyDescent="0.15">
      <c r="A63" s="17"/>
      <c r="B63" s="16"/>
      <c r="C63" s="16"/>
    </row>
  </sheetData>
  <sheetProtection sheet="1" objects="1" scenarios="1"/>
  <mergeCells count="65">
    <mergeCell ref="A1:H1"/>
    <mergeCell ref="I6:K6"/>
    <mergeCell ref="M6:N6"/>
    <mergeCell ref="K7:L7"/>
    <mergeCell ref="K8:L8"/>
    <mergeCell ref="J2:J5"/>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37:L37"/>
    <mergeCell ref="K38:L38"/>
    <mergeCell ref="K29:L29"/>
    <mergeCell ref="K30:L30"/>
    <mergeCell ref="K31:L31"/>
    <mergeCell ref="K32:L32"/>
    <mergeCell ref="K33:L33"/>
    <mergeCell ref="K57:L57"/>
    <mergeCell ref="A6:A7"/>
    <mergeCell ref="B6:B7"/>
    <mergeCell ref="C6:C7"/>
    <mergeCell ref="D6:D7"/>
    <mergeCell ref="E6:E7"/>
    <mergeCell ref="F6:F7"/>
    <mergeCell ref="G6:G7"/>
    <mergeCell ref="H6:H7"/>
    <mergeCell ref="K49:L49"/>
    <mergeCell ref="K50:L50"/>
    <mergeCell ref="K51:L51"/>
    <mergeCell ref="K52:L52"/>
    <mergeCell ref="K53:L53"/>
    <mergeCell ref="K44:L44"/>
    <mergeCell ref="K45:L45"/>
    <mergeCell ref="O6:O7"/>
    <mergeCell ref="A2:I5"/>
    <mergeCell ref="K54:L54"/>
    <mergeCell ref="K55:L55"/>
    <mergeCell ref="K56:L56"/>
    <mergeCell ref="K46:L46"/>
    <mergeCell ref="K47:L47"/>
    <mergeCell ref="K48:L48"/>
    <mergeCell ref="K39:L39"/>
    <mergeCell ref="K40:L40"/>
    <mergeCell ref="K41:L41"/>
    <mergeCell ref="K42:L42"/>
    <mergeCell ref="K43:L43"/>
    <mergeCell ref="K34:L34"/>
    <mergeCell ref="K35:L35"/>
    <mergeCell ref="K36:L36"/>
  </mergeCells>
  <phoneticPr fontId="36"/>
  <dataValidations count="2">
    <dataValidation type="list" allowBlank="1" showInputMessage="1" showErrorMessage="1" sqref="O8:O57" xr:uid="{00000000-0002-0000-0600-000000000000}">
      <formula1>"1級,2級,3級,4級,5級,6級,7級,8級,9級,10級"</formula1>
    </dataValidation>
    <dataValidation type="list" allowBlank="1" showInputMessage="1" showErrorMessage="1" sqref="G8:G57" xr:uid="{00000000-0002-0000-0600-000001000000}">
      <formula1>"男,女"</formula1>
    </dataValidation>
  </dataValidations>
  <pageMargins left="0.70866141732283472" right="0.5118110236220472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4506668294322"/>
  </sheetPr>
  <dimension ref="A1:T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K14" sqref="K14"/>
    </sheetView>
  </sheetViews>
  <sheetFormatPr defaultColWidth="9" defaultRowHeight="18" customHeight="1" x14ac:dyDescent="0.15"/>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x14ac:dyDescent="0.15">
      <c r="A1" s="213" t="s">
        <v>29</v>
      </c>
      <c r="B1" s="213"/>
      <c r="C1" s="213"/>
      <c r="D1" s="213"/>
      <c r="E1" s="213"/>
      <c r="F1" s="213"/>
      <c r="G1" s="213"/>
      <c r="H1" s="213"/>
      <c r="I1" s="213"/>
      <c r="J1" s="213"/>
      <c r="K1" s="213"/>
      <c r="L1" s="213"/>
      <c r="M1" s="213"/>
      <c r="N1" s="213"/>
      <c r="P1" s="17"/>
      <c r="Q1" s="17"/>
    </row>
    <row r="2" spans="1:20" ht="42" customHeight="1" x14ac:dyDescent="0.15">
      <c r="A2" s="183" t="s">
        <v>1802</v>
      </c>
      <c r="B2" s="184"/>
      <c r="C2" s="184"/>
      <c r="D2" s="184"/>
      <c r="E2" s="184"/>
      <c r="F2" s="184"/>
      <c r="G2" s="184"/>
      <c r="H2" s="185"/>
      <c r="I2" s="224" t="s">
        <v>30</v>
      </c>
      <c r="J2" s="39" t="s">
        <v>14</v>
      </c>
      <c r="K2" s="39" t="s">
        <v>15</v>
      </c>
      <c r="L2" s="39" t="s">
        <v>16</v>
      </c>
      <c r="M2" s="39" t="s">
        <v>17</v>
      </c>
      <c r="N2" s="40" t="s">
        <v>18</v>
      </c>
    </row>
    <row r="3" spans="1:20" ht="40.15" customHeight="1" thickBot="1" x14ac:dyDescent="0.2">
      <c r="A3" s="186"/>
      <c r="B3" s="186"/>
      <c r="C3" s="186"/>
      <c r="D3" s="186"/>
      <c r="E3" s="186"/>
      <c r="F3" s="186"/>
      <c r="G3" s="186"/>
      <c r="H3" s="187"/>
      <c r="I3" s="225"/>
      <c r="J3" s="42">
        <f>COUNTIF($O$6:$O$55,"一般初段")</f>
        <v>0</v>
      </c>
      <c r="K3" s="42">
        <f>COUNTIF($O$6:$O$55,"一般二段")</f>
        <v>0</v>
      </c>
      <c r="L3" s="42">
        <f>COUNTIF($O$6:$O$55,"一般三段")</f>
        <v>0</v>
      </c>
      <c r="M3" s="42">
        <f>COUNTIF($O$6:$O$55,"少年初段")</f>
        <v>0</v>
      </c>
      <c r="N3" s="43">
        <f>COUNTIF($O$6:$O$55,"少年二段")</f>
        <v>0</v>
      </c>
    </row>
    <row r="4" spans="1:20" ht="43.9" customHeight="1" thickTop="1" x14ac:dyDescent="0.15">
      <c r="A4" s="198" t="s">
        <v>31</v>
      </c>
      <c r="B4" s="200" t="s">
        <v>32</v>
      </c>
      <c r="C4" s="202" t="s">
        <v>33</v>
      </c>
      <c r="D4" s="196" t="s">
        <v>41</v>
      </c>
      <c r="E4" s="191" t="s">
        <v>42</v>
      </c>
      <c r="F4" s="191" t="s">
        <v>1799</v>
      </c>
      <c r="G4" s="191" t="s">
        <v>1800</v>
      </c>
      <c r="H4" s="193" t="s">
        <v>1805</v>
      </c>
      <c r="I4" s="214" t="s">
        <v>1801</v>
      </c>
      <c r="J4" s="221"/>
      <c r="K4" s="222"/>
      <c r="L4" s="223"/>
      <c r="M4" s="226" t="s">
        <v>34</v>
      </c>
      <c r="N4" s="228" t="s">
        <v>1803</v>
      </c>
      <c r="P4" s="17"/>
      <c r="Q4" s="17"/>
    </row>
    <row r="5" spans="1:20" ht="45" customHeight="1" thickBot="1" x14ac:dyDescent="0.2">
      <c r="A5" s="199"/>
      <c r="B5" s="201"/>
      <c r="C5" s="203"/>
      <c r="D5" s="204"/>
      <c r="E5" s="205"/>
      <c r="F5" s="192"/>
      <c r="G5" s="192"/>
      <c r="H5" s="192"/>
      <c r="I5" s="48" t="s">
        <v>35</v>
      </c>
      <c r="J5" s="50" t="s">
        <v>36</v>
      </c>
      <c r="K5" s="136"/>
      <c r="L5" s="137"/>
      <c r="M5" s="227"/>
      <c r="N5" s="229"/>
      <c r="P5" s="17"/>
      <c r="Q5" s="17"/>
    </row>
    <row r="6" spans="1:20" ht="21.75" customHeight="1" thickTop="1" x14ac:dyDescent="0.15">
      <c r="A6" s="19">
        <v>1</v>
      </c>
      <c r="B6" s="61" t="str">
        <f>IF(C6="","",取りまとめシート!$B$5)</f>
        <v/>
      </c>
      <c r="C6" s="238"/>
      <c r="D6" s="122"/>
      <c r="E6" s="122"/>
      <c r="F6" s="157"/>
      <c r="G6" s="122"/>
      <c r="H6" s="24" t="str">
        <f>IF(C6="","",DATEDIF(F6,設定!$A$4,"Y"))</f>
        <v/>
      </c>
      <c r="I6" s="124"/>
      <c r="J6" s="125"/>
      <c r="K6" s="138"/>
      <c r="L6" s="139"/>
      <c r="M6" s="124"/>
      <c r="N6" s="68" t="str">
        <f t="shared" ref="N6:N37" si="0">IF(C6="","",IF(H6&gt;=15,"一般","少年"))</f>
        <v/>
      </c>
      <c r="O6" s="17" t="str">
        <f>N6&amp;M6</f>
        <v/>
      </c>
      <c r="P6" s="17"/>
      <c r="Q6" s="17"/>
    </row>
    <row r="7" spans="1:20" ht="21.75" customHeight="1" x14ac:dyDescent="0.15">
      <c r="A7" s="25">
        <v>2</v>
      </c>
      <c r="B7" s="62" t="str">
        <f>IF(C7="","",取りまとめシート!$B$5)</f>
        <v/>
      </c>
      <c r="C7" s="126"/>
      <c r="D7" s="127"/>
      <c r="E7" s="127"/>
      <c r="F7" s="128"/>
      <c r="G7" s="127"/>
      <c r="H7" s="30" t="str">
        <f>IF(C7="","",DATEDIF(F7,設定!$A$4,"Y"))</f>
        <v/>
      </c>
      <c r="I7" s="155"/>
      <c r="J7" s="130"/>
      <c r="K7" s="140"/>
      <c r="L7" s="141"/>
      <c r="M7" s="129"/>
      <c r="N7" s="69" t="str">
        <f t="shared" si="0"/>
        <v/>
      </c>
      <c r="O7" s="17" t="str">
        <f t="shared" ref="O7:O55" si="1">N7&amp;M7</f>
        <v/>
      </c>
    </row>
    <row r="8" spans="1:20" ht="21.75" customHeight="1" x14ac:dyDescent="0.15">
      <c r="A8" s="25">
        <v>3</v>
      </c>
      <c r="B8" s="62" t="str">
        <f>IF(C8="","",取りまとめシート!$B$5)</f>
        <v/>
      </c>
      <c r="C8" s="126"/>
      <c r="D8" s="127"/>
      <c r="E8" s="127"/>
      <c r="F8" s="128"/>
      <c r="G8" s="127"/>
      <c r="H8" s="30" t="str">
        <f>IF(C8="","",DATEDIF(F8,設定!$A$4,"Y"))</f>
        <v/>
      </c>
      <c r="I8" s="129"/>
      <c r="J8" s="130"/>
      <c r="K8" s="140"/>
      <c r="L8" s="141"/>
      <c r="M8" s="129"/>
      <c r="N8" s="69" t="str">
        <f t="shared" si="0"/>
        <v/>
      </c>
      <c r="O8" s="17" t="str">
        <f t="shared" si="1"/>
        <v/>
      </c>
      <c r="P8" s="70"/>
      <c r="Q8" s="64"/>
      <c r="R8" s="16"/>
      <c r="S8" s="16"/>
      <c r="T8" s="16"/>
    </row>
    <row r="9" spans="1:20" ht="21.75" customHeight="1" x14ac:dyDescent="0.15">
      <c r="A9" s="25">
        <v>4</v>
      </c>
      <c r="B9" s="62" t="str">
        <f>IF(C9="","",取りまとめシート!$B$5)</f>
        <v/>
      </c>
      <c r="C9" s="126"/>
      <c r="D9" s="127"/>
      <c r="E9" s="127"/>
      <c r="F9" s="128"/>
      <c r="G9" s="127"/>
      <c r="H9" s="30" t="str">
        <f>IF(C9="","",DATEDIF(F9,設定!$A$4,"Y"))</f>
        <v/>
      </c>
      <c r="I9" s="129"/>
      <c r="J9" s="130"/>
      <c r="K9" s="140"/>
      <c r="L9" s="141"/>
      <c r="M9" s="129"/>
      <c r="N9" s="69" t="str">
        <f t="shared" si="0"/>
        <v/>
      </c>
      <c r="O9" s="17" t="str">
        <f t="shared" si="1"/>
        <v/>
      </c>
      <c r="P9" s="71"/>
      <c r="Q9" s="64"/>
      <c r="R9" s="16"/>
      <c r="S9" s="16"/>
      <c r="T9" s="16"/>
    </row>
    <row r="10" spans="1:20" ht="20.25" customHeight="1" x14ac:dyDescent="0.15">
      <c r="A10" s="25">
        <v>5</v>
      </c>
      <c r="B10" s="62" t="str">
        <f>IF(C10="","",取りまとめシート!$B$5)</f>
        <v/>
      </c>
      <c r="C10" s="126"/>
      <c r="D10" s="127"/>
      <c r="E10" s="127"/>
      <c r="F10" s="128"/>
      <c r="G10" s="127"/>
      <c r="H10" s="30" t="str">
        <f>IF(C10="","",DATEDIF(F10,設定!$A$4,"Y"))</f>
        <v/>
      </c>
      <c r="I10" s="129"/>
      <c r="J10" s="130"/>
      <c r="K10" s="140"/>
      <c r="L10" s="141"/>
      <c r="M10" s="129"/>
      <c r="N10" s="69" t="str">
        <f t="shared" si="0"/>
        <v/>
      </c>
      <c r="O10" s="17" t="str">
        <f t="shared" si="1"/>
        <v/>
      </c>
      <c r="P10" s="16" t="str">
        <f t="shared" ref="P10:P55" si="2">IF(L6="〇",VLOOKUP($C6,$Q$7:$R$9,2,0),"")</f>
        <v/>
      </c>
      <c r="Q10" s="16" t="str">
        <f t="shared" ref="Q10:Q55" si="3">IF(M6="〇",VLOOKUP($C6,$Q$7:$R$9,2,0),"")</f>
        <v/>
      </c>
    </row>
    <row r="11" spans="1:20" s="16" customFormat="1" ht="20.25" customHeight="1" x14ac:dyDescent="0.15">
      <c r="A11" s="25">
        <v>6</v>
      </c>
      <c r="B11" s="62" t="str">
        <f>IF(C11="","",取りまとめシート!$B$5)</f>
        <v/>
      </c>
      <c r="C11" s="126"/>
      <c r="D11" s="127"/>
      <c r="E11" s="127"/>
      <c r="F11" s="128"/>
      <c r="G11" s="127"/>
      <c r="H11" s="30" t="str">
        <f>IF(C11="","",DATEDIF(F11,設定!$A$4,"Y"))</f>
        <v/>
      </c>
      <c r="I11" s="129"/>
      <c r="J11" s="130"/>
      <c r="K11" s="140"/>
      <c r="L11" s="141"/>
      <c r="M11" s="129"/>
      <c r="N11" s="69" t="str">
        <f t="shared" si="0"/>
        <v/>
      </c>
      <c r="O11" s="17" t="str">
        <f t="shared" si="1"/>
        <v/>
      </c>
      <c r="P11" s="16" t="str">
        <f t="shared" si="2"/>
        <v/>
      </c>
      <c r="Q11" s="16" t="str">
        <f t="shared" si="3"/>
        <v/>
      </c>
      <c r="R11" s="17"/>
      <c r="S11" s="17"/>
      <c r="T11" s="17"/>
    </row>
    <row r="12" spans="1:20" s="16" customFormat="1" ht="20.25" customHeight="1" x14ac:dyDescent="0.15">
      <c r="A12" s="25">
        <v>7</v>
      </c>
      <c r="B12" s="62" t="str">
        <f>IF(C12="","",取りまとめシート!$B$5)</f>
        <v/>
      </c>
      <c r="C12" s="126"/>
      <c r="D12" s="127"/>
      <c r="E12" s="127"/>
      <c r="F12" s="128"/>
      <c r="G12" s="127"/>
      <c r="H12" s="30" t="str">
        <f>IF(C12="","",DATEDIF(F12,設定!$A$4,"Y"))</f>
        <v/>
      </c>
      <c r="I12" s="129"/>
      <c r="J12" s="130"/>
      <c r="K12" s="140"/>
      <c r="L12" s="141"/>
      <c r="M12" s="129"/>
      <c r="N12" s="69" t="str">
        <f t="shared" si="0"/>
        <v/>
      </c>
      <c r="O12" s="17" t="str">
        <f t="shared" si="1"/>
        <v/>
      </c>
      <c r="P12" s="16" t="str">
        <f t="shared" si="2"/>
        <v/>
      </c>
      <c r="Q12" s="16" t="str">
        <f t="shared" si="3"/>
        <v/>
      </c>
      <c r="R12" s="17"/>
      <c r="S12" s="17"/>
      <c r="T12" s="17"/>
    </row>
    <row r="13" spans="1:20" ht="20.25" customHeight="1" x14ac:dyDescent="0.15">
      <c r="A13" s="25">
        <v>8</v>
      </c>
      <c r="B13" s="62" t="str">
        <f>IF(C13="","",取りまとめシート!$B$5)</f>
        <v/>
      </c>
      <c r="C13" s="126"/>
      <c r="D13" s="127"/>
      <c r="E13" s="127"/>
      <c r="F13" s="128"/>
      <c r="G13" s="127"/>
      <c r="H13" s="30" t="str">
        <f>IF(C13="","",DATEDIF(F13,設定!$A$4,"Y"))</f>
        <v/>
      </c>
      <c r="I13" s="129"/>
      <c r="J13" s="130"/>
      <c r="K13" s="140"/>
      <c r="L13" s="141"/>
      <c r="M13" s="129"/>
      <c r="N13" s="69" t="str">
        <f t="shared" si="0"/>
        <v/>
      </c>
      <c r="O13" s="17" t="str">
        <f t="shared" si="1"/>
        <v/>
      </c>
      <c r="P13" s="16" t="str">
        <f t="shared" si="2"/>
        <v/>
      </c>
      <c r="Q13" s="16" t="str">
        <f t="shared" si="3"/>
        <v/>
      </c>
    </row>
    <row r="14" spans="1:20" ht="20.25" customHeight="1" x14ac:dyDescent="0.15">
      <c r="A14" s="25">
        <v>9</v>
      </c>
      <c r="B14" s="62" t="str">
        <f>IF(C14="","",取りまとめシート!$B$5)</f>
        <v/>
      </c>
      <c r="C14" s="126"/>
      <c r="D14" s="127"/>
      <c r="E14" s="127"/>
      <c r="F14" s="128"/>
      <c r="G14" s="127"/>
      <c r="H14" s="30" t="str">
        <f>IF(C14="","",DATEDIF(F14,設定!$A$4,"Y"))</f>
        <v/>
      </c>
      <c r="I14" s="129"/>
      <c r="J14" s="130"/>
      <c r="K14" s="140"/>
      <c r="L14" s="141"/>
      <c r="M14" s="129"/>
      <c r="N14" s="69" t="str">
        <f t="shared" si="0"/>
        <v/>
      </c>
      <c r="O14" s="17" t="str">
        <f t="shared" si="1"/>
        <v/>
      </c>
      <c r="P14" s="16" t="str">
        <f t="shared" si="2"/>
        <v/>
      </c>
      <c r="Q14" s="16" t="str">
        <f t="shared" si="3"/>
        <v/>
      </c>
    </row>
    <row r="15" spans="1:20" ht="20.25" customHeight="1" x14ac:dyDescent="0.15">
      <c r="A15" s="25">
        <v>10</v>
      </c>
      <c r="B15" s="62" t="str">
        <f>IF(C15="","",取りまとめシート!$B$5)</f>
        <v/>
      </c>
      <c r="C15" s="126"/>
      <c r="D15" s="127"/>
      <c r="E15" s="127"/>
      <c r="F15" s="128"/>
      <c r="G15" s="127"/>
      <c r="H15" s="30" t="str">
        <f>IF(C15="","",DATEDIF(F15,設定!$A$4,"Y"))</f>
        <v/>
      </c>
      <c r="I15" s="129"/>
      <c r="J15" s="130"/>
      <c r="K15" s="140"/>
      <c r="L15" s="141"/>
      <c r="M15" s="129"/>
      <c r="N15" s="69" t="str">
        <f t="shared" si="0"/>
        <v/>
      </c>
      <c r="O15" s="17" t="str">
        <f t="shared" si="1"/>
        <v/>
      </c>
      <c r="P15" s="16" t="str">
        <f t="shared" si="2"/>
        <v/>
      </c>
      <c r="Q15" s="16" t="str">
        <f t="shared" si="3"/>
        <v/>
      </c>
    </row>
    <row r="16" spans="1:20" ht="20.25" customHeight="1" x14ac:dyDescent="0.15">
      <c r="A16" s="25">
        <v>11</v>
      </c>
      <c r="B16" s="62" t="str">
        <f>IF(C16="","",取りまとめシート!$B$5)</f>
        <v/>
      </c>
      <c r="C16" s="126"/>
      <c r="D16" s="127"/>
      <c r="E16" s="127"/>
      <c r="F16" s="128"/>
      <c r="G16" s="127"/>
      <c r="H16" s="30" t="str">
        <f>IF(C16="","",DATEDIF(F16,設定!$A$4,"Y"))</f>
        <v/>
      </c>
      <c r="I16" s="129"/>
      <c r="J16" s="130"/>
      <c r="K16" s="140"/>
      <c r="L16" s="141"/>
      <c r="M16" s="129"/>
      <c r="N16" s="69" t="str">
        <f t="shared" si="0"/>
        <v/>
      </c>
      <c r="O16" s="17" t="str">
        <f t="shared" si="1"/>
        <v/>
      </c>
      <c r="P16" s="16" t="str">
        <f t="shared" si="2"/>
        <v/>
      </c>
      <c r="Q16" s="16" t="str">
        <f t="shared" si="3"/>
        <v/>
      </c>
    </row>
    <row r="17" spans="1:17" ht="20.25" customHeight="1" x14ac:dyDescent="0.15">
      <c r="A17" s="25">
        <v>12</v>
      </c>
      <c r="B17" s="62" t="str">
        <f>IF(C17="","",取りまとめシート!$B$5)</f>
        <v/>
      </c>
      <c r="C17" s="126"/>
      <c r="D17" s="127"/>
      <c r="E17" s="127"/>
      <c r="F17" s="128"/>
      <c r="G17" s="127"/>
      <c r="H17" s="30" t="str">
        <f>IF(C17="","",DATEDIF(F17,設定!$A$4,"Y"))</f>
        <v/>
      </c>
      <c r="I17" s="129"/>
      <c r="J17" s="130"/>
      <c r="K17" s="140"/>
      <c r="L17" s="141"/>
      <c r="M17" s="129"/>
      <c r="N17" s="69" t="str">
        <f t="shared" si="0"/>
        <v/>
      </c>
      <c r="O17" s="17" t="str">
        <f t="shared" si="1"/>
        <v/>
      </c>
      <c r="P17" s="16" t="str">
        <f t="shared" si="2"/>
        <v/>
      </c>
      <c r="Q17" s="16" t="str">
        <f t="shared" si="3"/>
        <v/>
      </c>
    </row>
    <row r="18" spans="1:17" ht="20.25" customHeight="1" x14ac:dyDescent="0.15">
      <c r="A18" s="25">
        <v>13</v>
      </c>
      <c r="B18" s="62" t="str">
        <f>IF(C18="","",取りまとめシート!$B$5)</f>
        <v/>
      </c>
      <c r="C18" s="126"/>
      <c r="D18" s="127"/>
      <c r="E18" s="127"/>
      <c r="F18" s="128"/>
      <c r="G18" s="127"/>
      <c r="H18" s="30" t="str">
        <f>IF(C18="","",DATEDIF(F18,設定!$A$4,"Y"))</f>
        <v/>
      </c>
      <c r="I18" s="129"/>
      <c r="J18" s="130"/>
      <c r="K18" s="140"/>
      <c r="L18" s="141"/>
      <c r="M18" s="129"/>
      <c r="N18" s="69" t="str">
        <f t="shared" si="0"/>
        <v/>
      </c>
      <c r="O18" s="17" t="str">
        <f t="shared" si="1"/>
        <v/>
      </c>
      <c r="P18" s="16" t="str">
        <f t="shared" si="2"/>
        <v/>
      </c>
      <c r="Q18" s="16" t="str">
        <f t="shared" si="3"/>
        <v/>
      </c>
    </row>
    <row r="19" spans="1:17" ht="20.25" customHeight="1" x14ac:dyDescent="0.15">
      <c r="A19" s="25">
        <v>14</v>
      </c>
      <c r="B19" s="62" t="str">
        <f>IF(C19="","",取りまとめシート!$B$5)</f>
        <v/>
      </c>
      <c r="C19" s="126"/>
      <c r="D19" s="127"/>
      <c r="E19" s="127"/>
      <c r="F19" s="128"/>
      <c r="G19" s="127"/>
      <c r="H19" s="30" t="str">
        <f>IF(C19="","",DATEDIF(F19,設定!$A$4,"Y"))</f>
        <v/>
      </c>
      <c r="I19" s="129"/>
      <c r="J19" s="130"/>
      <c r="K19" s="140"/>
      <c r="L19" s="141"/>
      <c r="M19" s="129"/>
      <c r="N19" s="69" t="str">
        <f t="shared" si="0"/>
        <v/>
      </c>
      <c r="O19" s="17" t="str">
        <f t="shared" si="1"/>
        <v/>
      </c>
      <c r="P19" s="16" t="str">
        <f t="shared" si="2"/>
        <v/>
      </c>
      <c r="Q19" s="16" t="str">
        <f t="shared" si="3"/>
        <v/>
      </c>
    </row>
    <row r="20" spans="1:17" ht="20.25" customHeight="1" x14ac:dyDescent="0.15">
      <c r="A20" s="25">
        <v>15</v>
      </c>
      <c r="B20" s="62" t="str">
        <f>IF(C20="","",取りまとめシート!$B$5)</f>
        <v/>
      </c>
      <c r="C20" s="126"/>
      <c r="D20" s="127"/>
      <c r="E20" s="127"/>
      <c r="F20" s="128"/>
      <c r="G20" s="127"/>
      <c r="H20" s="30" t="str">
        <f>IF(C20="","",DATEDIF(F20,設定!$A$4,"Y"))</f>
        <v/>
      </c>
      <c r="I20" s="129"/>
      <c r="J20" s="130"/>
      <c r="K20" s="140"/>
      <c r="L20" s="141"/>
      <c r="M20" s="129"/>
      <c r="N20" s="69" t="str">
        <f t="shared" si="0"/>
        <v/>
      </c>
      <c r="O20" s="17" t="str">
        <f t="shared" si="1"/>
        <v/>
      </c>
      <c r="P20" s="16" t="str">
        <f t="shared" si="2"/>
        <v/>
      </c>
      <c r="Q20" s="16" t="str">
        <f t="shared" si="3"/>
        <v/>
      </c>
    </row>
    <row r="21" spans="1:17" ht="20.25" customHeight="1" x14ac:dyDescent="0.15">
      <c r="A21" s="25">
        <v>16</v>
      </c>
      <c r="B21" s="62" t="str">
        <f>IF(C21="","",取りまとめシート!$B$5)</f>
        <v/>
      </c>
      <c r="C21" s="126"/>
      <c r="D21" s="127"/>
      <c r="E21" s="127"/>
      <c r="F21" s="128"/>
      <c r="G21" s="127"/>
      <c r="H21" s="30" t="str">
        <f>IF(C21="","",DATEDIF(F21,設定!$A$4,"Y"))</f>
        <v/>
      </c>
      <c r="I21" s="129"/>
      <c r="J21" s="130"/>
      <c r="K21" s="140"/>
      <c r="L21" s="141"/>
      <c r="M21" s="129"/>
      <c r="N21" s="69" t="str">
        <f t="shared" si="0"/>
        <v/>
      </c>
      <c r="O21" s="17" t="str">
        <f t="shared" si="1"/>
        <v/>
      </c>
      <c r="P21" s="16" t="str">
        <f t="shared" si="2"/>
        <v/>
      </c>
      <c r="Q21" s="16" t="str">
        <f t="shared" si="3"/>
        <v/>
      </c>
    </row>
    <row r="22" spans="1:17" ht="20.25" customHeight="1" x14ac:dyDescent="0.15">
      <c r="A22" s="25">
        <v>17</v>
      </c>
      <c r="B22" s="62" t="str">
        <f>IF(C22="","",取りまとめシート!$B$5)</f>
        <v/>
      </c>
      <c r="C22" s="126"/>
      <c r="D22" s="127"/>
      <c r="E22" s="127"/>
      <c r="F22" s="128"/>
      <c r="G22" s="127"/>
      <c r="H22" s="30" t="str">
        <f>IF(C22="","",DATEDIF(F22,設定!$A$4,"Y"))</f>
        <v/>
      </c>
      <c r="I22" s="129"/>
      <c r="J22" s="130"/>
      <c r="K22" s="140"/>
      <c r="L22" s="141"/>
      <c r="M22" s="129"/>
      <c r="N22" s="69" t="str">
        <f t="shared" si="0"/>
        <v/>
      </c>
      <c r="O22" s="17" t="str">
        <f t="shared" si="1"/>
        <v/>
      </c>
      <c r="P22" s="16" t="str">
        <f t="shared" si="2"/>
        <v/>
      </c>
      <c r="Q22" s="16" t="str">
        <f t="shared" si="3"/>
        <v/>
      </c>
    </row>
    <row r="23" spans="1:17" ht="20.25" customHeight="1" x14ac:dyDescent="0.15">
      <c r="A23" s="25">
        <v>18</v>
      </c>
      <c r="B23" s="62" t="str">
        <f>IF(C23="","",取りまとめシート!$B$5)</f>
        <v/>
      </c>
      <c r="C23" s="126"/>
      <c r="D23" s="127"/>
      <c r="E23" s="127"/>
      <c r="F23" s="128"/>
      <c r="G23" s="127"/>
      <c r="H23" s="30" t="str">
        <f>IF(C23="","",DATEDIF(F23,設定!$A$4,"Y"))</f>
        <v/>
      </c>
      <c r="I23" s="129"/>
      <c r="J23" s="130"/>
      <c r="K23" s="140"/>
      <c r="L23" s="141"/>
      <c r="M23" s="129"/>
      <c r="N23" s="69" t="str">
        <f t="shared" si="0"/>
        <v/>
      </c>
      <c r="O23" s="17" t="str">
        <f t="shared" si="1"/>
        <v/>
      </c>
      <c r="P23" s="16" t="str">
        <f t="shared" si="2"/>
        <v/>
      </c>
      <c r="Q23" s="16" t="str">
        <f t="shared" si="3"/>
        <v/>
      </c>
    </row>
    <row r="24" spans="1:17" ht="20.25" customHeight="1" x14ac:dyDescent="0.15">
      <c r="A24" s="25">
        <v>19</v>
      </c>
      <c r="B24" s="62" t="str">
        <f>IF(C24="","",取りまとめシート!$B$5)</f>
        <v/>
      </c>
      <c r="C24" s="126"/>
      <c r="D24" s="127"/>
      <c r="E24" s="127"/>
      <c r="F24" s="128"/>
      <c r="G24" s="127"/>
      <c r="H24" s="30" t="str">
        <f>IF(C24="","",DATEDIF(F24,設定!$A$4,"Y"))</f>
        <v/>
      </c>
      <c r="I24" s="129"/>
      <c r="J24" s="130"/>
      <c r="K24" s="140"/>
      <c r="L24" s="141"/>
      <c r="M24" s="129"/>
      <c r="N24" s="69" t="str">
        <f t="shared" si="0"/>
        <v/>
      </c>
      <c r="O24" s="17" t="str">
        <f t="shared" si="1"/>
        <v/>
      </c>
      <c r="P24" s="16" t="str">
        <f t="shared" si="2"/>
        <v/>
      </c>
      <c r="Q24" s="16" t="str">
        <f t="shared" si="3"/>
        <v/>
      </c>
    </row>
    <row r="25" spans="1:17" ht="20.25" customHeight="1" x14ac:dyDescent="0.15">
      <c r="A25" s="25">
        <v>20</v>
      </c>
      <c r="B25" s="62" t="str">
        <f>IF(C25="","",取りまとめシート!$B$5)</f>
        <v/>
      </c>
      <c r="C25" s="126"/>
      <c r="D25" s="127"/>
      <c r="E25" s="127"/>
      <c r="F25" s="128"/>
      <c r="G25" s="127"/>
      <c r="H25" s="30" t="str">
        <f>IF(C25="","",DATEDIF(F25,設定!$A$4,"Y"))</f>
        <v/>
      </c>
      <c r="I25" s="129"/>
      <c r="J25" s="130"/>
      <c r="K25" s="140"/>
      <c r="L25" s="141"/>
      <c r="M25" s="129"/>
      <c r="N25" s="69" t="str">
        <f t="shared" si="0"/>
        <v/>
      </c>
      <c r="O25" s="17" t="str">
        <f t="shared" si="1"/>
        <v/>
      </c>
      <c r="P25" s="16" t="str">
        <f t="shared" si="2"/>
        <v/>
      </c>
      <c r="Q25" s="16" t="str">
        <f t="shared" si="3"/>
        <v/>
      </c>
    </row>
    <row r="26" spans="1:17" ht="20.25" customHeight="1" x14ac:dyDescent="0.15">
      <c r="A26" s="25">
        <v>21</v>
      </c>
      <c r="B26" s="62" t="str">
        <f>IF(C26="","",取りまとめシート!$B$5)</f>
        <v/>
      </c>
      <c r="C26" s="126"/>
      <c r="D26" s="127"/>
      <c r="E26" s="127"/>
      <c r="F26" s="128"/>
      <c r="G26" s="127"/>
      <c r="H26" s="30" t="str">
        <f>IF(C26="","",DATEDIF(F26,設定!$A$4,"Y"))</f>
        <v/>
      </c>
      <c r="I26" s="129"/>
      <c r="J26" s="130"/>
      <c r="K26" s="140"/>
      <c r="L26" s="141"/>
      <c r="M26" s="129"/>
      <c r="N26" s="69" t="str">
        <f t="shared" si="0"/>
        <v/>
      </c>
      <c r="O26" s="17" t="str">
        <f t="shared" si="1"/>
        <v/>
      </c>
      <c r="P26" s="16" t="str">
        <f t="shared" si="2"/>
        <v/>
      </c>
      <c r="Q26" s="16" t="str">
        <f t="shared" si="3"/>
        <v/>
      </c>
    </row>
    <row r="27" spans="1:17" ht="20.25" customHeight="1" x14ac:dyDescent="0.15">
      <c r="A27" s="25">
        <v>22</v>
      </c>
      <c r="B27" s="62" t="str">
        <f>IF(C27="","",取りまとめシート!$B$5)</f>
        <v/>
      </c>
      <c r="C27" s="126"/>
      <c r="D27" s="127"/>
      <c r="E27" s="127"/>
      <c r="F27" s="128"/>
      <c r="G27" s="127"/>
      <c r="H27" s="30" t="str">
        <f>IF(C27="","",DATEDIF(F27,設定!$A$4,"Y"))</f>
        <v/>
      </c>
      <c r="I27" s="129"/>
      <c r="J27" s="130"/>
      <c r="K27" s="140"/>
      <c r="L27" s="141"/>
      <c r="M27" s="129"/>
      <c r="N27" s="69" t="str">
        <f t="shared" si="0"/>
        <v/>
      </c>
      <c r="O27" s="17" t="str">
        <f t="shared" si="1"/>
        <v/>
      </c>
      <c r="P27" s="16" t="str">
        <f t="shared" si="2"/>
        <v/>
      </c>
      <c r="Q27" s="16" t="str">
        <f t="shared" si="3"/>
        <v/>
      </c>
    </row>
    <row r="28" spans="1:17" ht="20.25" customHeight="1" x14ac:dyDescent="0.15">
      <c r="A28" s="25">
        <v>23</v>
      </c>
      <c r="B28" s="62" t="str">
        <f>IF(C28="","",取りまとめシート!$B$5)</f>
        <v/>
      </c>
      <c r="C28" s="126"/>
      <c r="D28" s="127"/>
      <c r="E28" s="127"/>
      <c r="F28" s="128"/>
      <c r="G28" s="127"/>
      <c r="H28" s="30" t="str">
        <f>IF(C28="","",DATEDIF(F28,設定!$A$4,"Y"))</f>
        <v/>
      </c>
      <c r="I28" s="129"/>
      <c r="J28" s="130"/>
      <c r="K28" s="140"/>
      <c r="L28" s="141"/>
      <c r="M28" s="129"/>
      <c r="N28" s="69" t="str">
        <f t="shared" si="0"/>
        <v/>
      </c>
      <c r="O28" s="17" t="str">
        <f t="shared" si="1"/>
        <v/>
      </c>
      <c r="P28" s="16" t="str">
        <f t="shared" si="2"/>
        <v/>
      </c>
      <c r="Q28" s="16" t="str">
        <f t="shared" si="3"/>
        <v/>
      </c>
    </row>
    <row r="29" spans="1:17" ht="20.25" customHeight="1" x14ac:dyDescent="0.15">
      <c r="A29" s="25">
        <v>24</v>
      </c>
      <c r="B29" s="62" t="str">
        <f>IF(C29="","",取りまとめシート!$B$5)</f>
        <v/>
      </c>
      <c r="C29" s="126"/>
      <c r="D29" s="127"/>
      <c r="E29" s="127"/>
      <c r="F29" s="128"/>
      <c r="G29" s="127"/>
      <c r="H29" s="30" t="str">
        <f>IF(C29="","",DATEDIF(F29,設定!$A$4,"Y"))</f>
        <v/>
      </c>
      <c r="I29" s="129"/>
      <c r="J29" s="130"/>
      <c r="K29" s="140"/>
      <c r="L29" s="141"/>
      <c r="M29" s="129"/>
      <c r="N29" s="69" t="str">
        <f t="shared" si="0"/>
        <v/>
      </c>
      <c r="O29" s="17" t="str">
        <f t="shared" si="1"/>
        <v/>
      </c>
      <c r="P29" s="16" t="str">
        <f t="shared" si="2"/>
        <v/>
      </c>
      <c r="Q29" s="16" t="str">
        <f t="shared" si="3"/>
        <v/>
      </c>
    </row>
    <row r="30" spans="1:17" ht="20.25" customHeight="1" x14ac:dyDescent="0.15">
      <c r="A30" s="25">
        <v>25</v>
      </c>
      <c r="B30" s="62" t="str">
        <f>IF(C30="","",取りまとめシート!$B$5)</f>
        <v/>
      </c>
      <c r="C30" s="126"/>
      <c r="D30" s="127"/>
      <c r="E30" s="127"/>
      <c r="F30" s="128"/>
      <c r="G30" s="127"/>
      <c r="H30" s="30" t="str">
        <f>IF(C30="","",DATEDIF(F30,設定!$A$4,"Y"))</f>
        <v/>
      </c>
      <c r="I30" s="129"/>
      <c r="J30" s="130"/>
      <c r="K30" s="140"/>
      <c r="L30" s="141"/>
      <c r="M30" s="129"/>
      <c r="N30" s="69" t="str">
        <f t="shared" si="0"/>
        <v/>
      </c>
      <c r="O30" s="17" t="str">
        <f t="shared" si="1"/>
        <v/>
      </c>
      <c r="P30" s="16" t="str">
        <f t="shared" si="2"/>
        <v/>
      </c>
      <c r="Q30" s="16" t="str">
        <f t="shared" si="3"/>
        <v/>
      </c>
    </row>
    <row r="31" spans="1:17" ht="20.25" customHeight="1" x14ac:dyDescent="0.15">
      <c r="A31" s="25">
        <v>26</v>
      </c>
      <c r="B31" s="62" t="str">
        <f>IF(C31="","",取りまとめシート!$B$5)</f>
        <v/>
      </c>
      <c r="C31" s="126"/>
      <c r="D31" s="127"/>
      <c r="E31" s="127"/>
      <c r="F31" s="128"/>
      <c r="G31" s="127"/>
      <c r="H31" s="30" t="str">
        <f>IF(C31="","",DATEDIF(F31,設定!$A$4,"Y"))</f>
        <v/>
      </c>
      <c r="I31" s="129"/>
      <c r="J31" s="130"/>
      <c r="K31" s="140"/>
      <c r="L31" s="141"/>
      <c r="M31" s="129"/>
      <c r="N31" s="69" t="str">
        <f t="shared" si="0"/>
        <v/>
      </c>
      <c r="O31" s="17" t="str">
        <f t="shared" si="1"/>
        <v/>
      </c>
      <c r="P31" s="16" t="str">
        <f t="shared" si="2"/>
        <v/>
      </c>
      <c r="Q31" s="16" t="str">
        <f t="shared" si="3"/>
        <v/>
      </c>
    </row>
    <row r="32" spans="1:17" ht="20.25" customHeight="1" x14ac:dyDescent="0.15">
      <c r="A32" s="25">
        <v>27</v>
      </c>
      <c r="B32" s="62" t="str">
        <f>IF(C32="","",取りまとめシート!$B$5)</f>
        <v/>
      </c>
      <c r="C32" s="126"/>
      <c r="D32" s="127"/>
      <c r="E32" s="127"/>
      <c r="F32" s="128"/>
      <c r="G32" s="127"/>
      <c r="H32" s="30" t="str">
        <f>IF(C32="","",DATEDIF(F32,設定!$A$4,"Y"))</f>
        <v/>
      </c>
      <c r="I32" s="129"/>
      <c r="J32" s="130"/>
      <c r="K32" s="140"/>
      <c r="L32" s="141"/>
      <c r="M32" s="129"/>
      <c r="N32" s="69" t="str">
        <f t="shared" si="0"/>
        <v/>
      </c>
      <c r="O32" s="17" t="str">
        <f t="shared" si="1"/>
        <v/>
      </c>
      <c r="P32" s="16" t="str">
        <f t="shared" si="2"/>
        <v/>
      </c>
      <c r="Q32" s="16" t="str">
        <f t="shared" si="3"/>
        <v/>
      </c>
    </row>
    <row r="33" spans="1:17" ht="20.25" customHeight="1" x14ac:dyDescent="0.15">
      <c r="A33" s="25">
        <v>28</v>
      </c>
      <c r="B33" s="62" t="str">
        <f>IF(C33="","",取りまとめシート!$B$5)</f>
        <v/>
      </c>
      <c r="C33" s="126"/>
      <c r="D33" s="127"/>
      <c r="E33" s="127"/>
      <c r="F33" s="128"/>
      <c r="G33" s="127"/>
      <c r="H33" s="30" t="str">
        <f>IF(C33="","",DATEDIF(F33,設定!$A$4,"Y"))</f>
        <v/>
      </c>
      <c r="I33" s="129"/>
      <c r="J33" s="130"/>
      <c r="K33" s="140"/>
      <c r="L33" s="141"/>
      <c r="M33" s="129"/>
      <c r="N33" s="69" t="str">
        <f t="shared" si="0"/>
        <v/>
      </c>
      <c r="O33" s="17" t="str">
        <f t="shared" si="1"/>
        <v/>
      </c>
      <c r="P33" s="16" t="str">
        <f t="shared" si="2"/>
        <v/>
      </c>
      <c r="Q33" s="16" t="str">
        <f t="shared" si="3"/>
        <v/>
      </c>
    </row>
    <row r="34" spans="1:17" ht="20.25" customHeight="1" x14ac:dyDescent="0.15">
      <c r="A34" s="25">
        <v>29</v>
      </c>
      <c r="B34" s="62" t="str">
        <f>IF(C34="","",取りまとめシート!$B$5)</f>
        <v/>
      </c>
      <c r="C34" s="126"/>
      <c r="D34" s="127"/>
      <c r="E34" s="127"/>
      <c r="F34" s="128"/>
      <c r="G34" s="127"/>
      <c r="H34" s="30" t="str">
        <f>IF(C34="","",DATEDIF(F34,設定!$A$4,"Y"))</f>
        <v/>
      </c>
      <c r="I34" s="129"/>
      <c r="J34" s="130"/>
      <c r="K34" s="140"/>
      <c r="L34" s="141"/>
      <c r="M34" s="129"/>
      <c r="N34" s="69" t="str">
        <f t="shared" si="0"/>
        <v/>
      </c>
      <c r="O34" s="17" t="str">
        <f t="shared" si="1"/>
        <v/>
      </c>
      <c r="P34" s="16" t="str">
        <f t="shared" si="2"/>
        <v/>
      </c>
      <c r="Q34" s="16" t="str">
        <f t="shared" si="3"/>
        <v/>
      </c>
    </row>
    <row r="35" spans="1:17" ht="20.25" customHeight="1" x14ac:dyDescent="0.15">
      <c r="A35" s="25">
        <v>30</v>
      </c>
      <c r="B35" s="62" t="str">
        <f>IF(C35="","",取りまとめシート!$B$5)</f>
        <v/>
      </c>
      <c r="C35" s="126"/>
      <c r="D35" s="127"/>
      <c r="E35" s="127"/>
      <c r="F35" s="128"/>
      <c r="G35" s="127"/>
      <c r="H35" s="30" t="str">
        <f>IF(C35="","",DATEDIF(F35,設定!$A$4,"Y"))</f>
        <v/>
      </c>
      <c r="I35" s="129"/>
      <c r="J35" s="130"/>
      <c r="K35" s="140"/>
      <c r="L35" s="141"/>
      <c r="M35" s="129"/>
      <c r="N35" s="69" t="str">
        <f t="shared" si="0"/>
        <v/>
      </c>
      <c r="O35" s="17" t="str">
        <f t="shared" si="1"/>
        <v/>
      </c>
      <c r="P35" s="16" t="str">
        <f t="shared" si="2"/>
        <v/>
      </c>
      <c r="Q35" s="16" t="str">
        <f t="shared" si="3"/>
        <v/>
      </c>
    </row>
    <row r="36" spans="1:17" ht="20.25" customHeight="1" x14ac:dyDescent="0.15">
      <c r="A36" s="25">
        <v>31</v>
      </c>
      <c r="B36" s="62" t="str">
        <f>IF(C36="","",取りまとめシート!$B$5)</f>
        <v/>
      </c>
      <c r="C36" s="126"/>
      <c r="D36" s="127"/>
      <c r="E36" s="127"/>
      <c r="F36" s="128"/>
      <c r="G36" s="127"/>
      <c r="H36" s="30" t="str">
        <f>IF(C36="","",DATEDIF(F36,設定!$A$4,"Y"))</f>
        <v/>
      </c>
      <c r="I36" s="129"/>
      <c r="J36" s="130"/>
      <c r="K36" s="140"/>
      <c r="L36" s="141"/>
      <c r="M36" s="129"/>
      <c r="N36" s="69" t="str">
        <f t="shared" si="0"/>
        <v/>
      </c>
      <c r="O36" s="17" t="str">
        <f t="shared" si="1"/>
        <v/>
      </c>
      <c r="P36" s="16" t="str">
        <f t="shared" si="2"/>
        <v/>
      </c>
      <c r="Q36" s="16" t="str">
        <f t="shared" si="3"/>
        <v/>
      </c>
    </row>
    <row r="37" spans="1:17" ht="20.25" customHeight="1" x14ac:dyDescent="0.15">
      <c r="A37" s="25">
        <v>32</v>
      </c>
      <c r="B37" s="62" t="str">
        <f>IF(C37="","",取りまとめシート!$B$5)</f>
        <v/>
      </c>
      <c r="C37" s="126"/>
      <c r="D37" s="127"/>
      <c r="E37" s="127"/>
      <c r="F37" s="128"/>
      <c r="G37" s="127"/>
      <c r="H37" s="30" t="str">
        <f>IF(C37="","",DATEDIF(F37,設定!$A$4,"Y"))</f>
        <v/>
      </c>
      <c r="I37" s="129"/>
      <c r="J37" s="130"/>
      <c r="K37" s="140"/>
      <c r="L37" s="141"/>
      <c r="M37" s="129"/>
      <c r="N37" s="69" t="str">
        <f t="shared" si="0"/>
        <v/>
      </c>
      <c r="O37" s="17" t="str">
        <f t="shared" si="1"/>
        <v/>
      </c>
      <c r="P37" s="16" t="str">
        <f t="shared" si="2"/>
        <v/>
      </c>
      <c r="Q37" s="16" t="str">
        <f t="shared" si="3"/>
        <v/>
      </c>
    </row>
    <row r="38" spans="1:17" ht="20.25" customHeight="1" x14ac:dyDescent="0.15">
      <c r="A38" s="25">
        <v>33</v>
      </c>
      <c r="B38" s="62" t="str">
        <f>IF(C38="","",取りまとめシート!$B$5)</f>
        <v/>
      </c>
      <c r="C38" s="126"/>
      <c r="D38" s="127"/>
      <c r="E38" s="127"/>
      <c r="F38" s="128"/>
      <c r="G38" s="127"/>
      <c r="H38" s="30" t="str">
        <f>IF(C38="","",DATEDIF(F38,設定!$A$4,"Y"))</f>
        <v/>
      </c>
      <c r="I38" s="129"/>
      <c r="J38" s="130"/>
      <c r="K38" s="140"/>
      <c r="L38" s="141"/>
      <c r="M38" s="129"/>
      <c r="N38" s="69" t="str">
        <f t="shared" ref="N38:N55" si="4">IF(C38="","",IF(H38&gt;=15,"一般","少年"))</f>
        <v/>
      </c>
      <c r="O38" s="17" t="str">
        <f t="shared" si="1"/>
        <v/>
      </c>
      <c r="P38" s="16" t="str">
        <f t="shared" si="2"/>
        <v/>
      </c>
      <c r="Q38" s="16" t="str">
        <f t="shared" si="3"/>
        <v/>
      </c>
    </row>
    <row r="39" spans="1:17" ht="20.25" customHeight="1" x14ac:dyDescent="0.15">
      <c r="A39" s="25">
        <v>34</v>
      </c>
      <c r="B39" s="62" t="str">
        <f>IF(C39="","",取りまとめシート!$B$5)</f>
        <v/>
      </c>
      <c r="C39" s="126"/>
      <c r="D39" s="127"/>
      <c r="E39" s="127"/>
      <c r="F39" s="128"/>
      <c r="G39" s="127"/>
      <c r="H39" s="30" t="str">
        <f>IF(C39="","",DATEDIF(F39,設定!$A$4,"Y"))</f>
        <v/>
      </c>
      <c r="I39" s="129"/>
      <c r="J39" s="130"/>
      <c r="K39" s="140"/>
      <c r="L39" s="141"/>
      <c r="M39" s="129"/>
      <c r="N39" s="69" t="str">
        <f t="shared" si="4"/>
        <v/>
      </c>
      <c r="O39" s="17" t="str">
        <f t="shared" si="1"/>
        <v/>
      </c>
      <c r="P39" s="16" t="str">
        <f t="shared" si="2"/>
        <v/>
      </c>
      <c r="Q39" s="16" t="str">
        <f t="shared" si="3"/>
        <v/>
      </c>
    </row>
    <row r="40" spans="1:17" ht="20.25" customHeight="1" x14ac:dyDescent="0.15">
      <c r="A40" s="25">
        <v>35</v>
      </c>
      <c r="B40" s="62" t="str">
        <f>IF(C40="","",取りまとめシート!$B$5)</f>
        <v/>
      </c>
      <c r="C40" s="126"/>
      <c r="D40" s="127"/>
      <c r="E40" s="127"/>
      <c r="F40" s="128"/>
      <c r="G40" s="127"/>
      <c r="H40" s="30" t="str">
        <f>IF(C40="","",DATEDIF(F40,設定!$A$4,"Y"))</f>
        <v/>
      </c>
      <c r="I40" s="129"/>
      <c r="J40" s="130"/>
      <c r="K40" s="140"/>
      <c r="L40" s="141"/>
      <c r="M40" s="129"/>
      <c r="N40" s="69" t="str">
        <f t="shared" si="4"/>
        <v/>
      </c>
      <c r="O40" s="17" t="str">
        <f t="shared" si="1"/>
        <v/>
      </c>
      <c r="P40" s="16" t="str">
        <f t="shared" si="2"/>
        <v/>
      </c>
      <c r="Q40" s="16" t="str">
        <f t="shared" si="3"/>
        <v/>
      </c>
    </row>
    <row r="41" spans="1:17" ht="20.25" customHeight="1" x14ac:dyDescent="0.15">
      <c r="A41" s="25">
        <v>36</v>
      </c>
      <c r="B41" s="62" t="str">
        <f>IF(C41="","",取りまとめシート!$B$5)</f>
        <v/>
      </c>
      <c r="C41" s="126"/>
      <c r="D41" s="127"/>
      <c r="E41" s="127"/>
      <c r="F41" s="128"/>
      <c r="G41" s="127"/>
      <c r="H41" s="30" t="str">
        <f>IF(C41="","",DATEDIF(F41,設定!$A$4,"Y"))</f>
        <v/>
      </c>
      <c r="I41" s="129"/>
      <c r="J41" s="130"/>
      <c r="K41" s="140"/>
      <c r="L41" s="141"/>
      <c r="M41" s="129"/>
      <c r="N41" s="69" t="str">
        <f t="shared" si="4"/>
        <v/>
      </c>
      <c r="O41" s="17" t="str">
        <f t="shared" si="1"/>
        <v/>
      </c>
      <c r="P41" s="16" t="str">
        <f t="shared" si="2"/>
        <v/>
      </c>
      <c r="Q41" s="16" t="str">
        <f t="shared" si="3"/>
        <v/>
      </c>
    </row>
    <row r="42" spans="1:17" ht="20.25" customHeight="1" x14ac:dyDescent="0.15">
      <c r="A42" s="25">
        <v>37</v>
      </c>
      <c r="B42" s="62" t="str">
        <f>IF(C42="","",取りまとめシート!$B$5)</f>
        <v/>
      </c>
      <c r="C42" s="126"/>
      <c r="D42" s="127"/>
      <c r="E42" s="127"/>
      <c r="F42" s="128"/>
      <c r="G42" s="127"/>
      <c r="H42" s="30" t="str">
        <f>IF(C42="","",DATEDIF(F42,設定!$A$4,"Y"))</f>
        <v/>
      </c>
      <c r="I42" s="129"/>
      <c r="J42" s="130"/>
      <c r="K42" s="140"/>
      <c r="L42" s="141"/>
      <c r="M42" s="129"/>
      <c r="N42" s="69" t="str">
        <f t="shared" si="4"/>
        <v/>
      </c>
      <c r="O42" s="17" t="str">
        <f t="shared" si="1"/>
        <v/>
      </c>
      <c r="P42" s="16" t="str">
        <f t="shared" si="2"/>
        <v/>
      </c>
      <c r="Q42" s="16" t="str">
        <f t="shared" si="3"/>
        <v/>
      </c>
    </row>
    <row r="43" spans="1:17" ht="20.25" customHeight="1" x14ac:dyDescent="0.15">
      <c r="A43" s="25">
        <v>38</v>
      </c>
      <c r="B43" s="62" t="str">
        <f>IF(C43="","",取りまとめシート!$B$5)</f>
        <v/>
      </c>
      <c r="C43" s="126"/>
      <c r="D43" s="127"/>
      <c r="E43" s="127"/>
      <c r="F43" s="128"/>
      <c r="G43" s="127"/>
      <c r="H43" s="30" t="str">
        <f>IF(C43="","",DATEDIF(F43,設定!$A$4,"Y"))</f>
        <v/>
      </c>
      <c r="I43" s="129"/>
      <c r="J43" s="130"/>
      <c r="K43" s="140"/>
      <c r="L43" s="141"/>
      <c r="M43" s="129"/>
      <c r="N43" s="69" t="str">
        <f t="shared" si="4"/>
        <v/>
      </c>
      <c r="O43" s="17" t="str">
        <f t="shared" si="1"/>
        <v/>
      </c>
      <c r="P43" s="16" t="str">
        <f t="shared" si="2"/>
        <v/>
      </c>
      <c r="Q43" s="16" t="str">
        <f t="shared" si="3"/>
        <v/>
      </c>
    </row>
    <row r="44" spans="1:17" ht="20.25" customHeight="1" x14ac:dyDescent="0.15">
      <c r="A44" s="25">
        <v>39</v>
      </c>
      <c r="B44" s="62" t="str">
        <f>IF(C44="","",取りまとめシート!$B$5)</f>
        <v/>
      </c>
      <c r="C44" s="126"/>
      <c r="D44" s="127"/>
      <c r="E44" s="127"/>
      <c r="F44" s="128"/>
      <c r="G44" s="127"/>
      <c r="H44" s="30" t="str">
        <f>IF(C44="","",DATEDIF(F44,設定!$A$4,"Y"))</f>
        <v/>
      </c>
      <c r="I44" s="129"/>
      <c r="J44" s="130"/>
      <c r="K44" s="140"/>
      <c r="L44" s="141"/>
      <c r="M44" s="129"/>
      <c r="N44" s="69" t="str">
        <f t="shared" si="4"/>
        <v/>
      </c>
      <c r="O44" s="17" t="str">
        <f t="shared" si="1"/>
        <v/>
      </c>
      <c r="P44" s="16" t="str">
        <f t="shared" si="2"/>
        <v/>
      </c>
      <c r="Q44" s="16" t="str">
        <f t="shared" si="3"/>
        <v/>
      </c>
    </row>
    <row r="45" spans="1:17" ht="20.25" customHeight="1" x14ac:dyDescent="0.15">
      <c r="A45" s="25">
        <v>40</v>
      </c>
      <c r="B45" s="62" t="str">
        <f>IF(C45="","",取りまとめシート!$B$5)</f>
        <v/>
      </c>
      <c r="C45" s="126"/>
      <c r="D45" s="127"/>
      <c r="E45" s="127"/>
      <c r="F45" s="128"/>
      <c r="G45" s="127"/>
      <c r="H45" s="30" t="str">
        <f>IF(C45="","",DATEDIF(F45,設定!$A$4,"Y"))</f>
        <v/>
      </c>
      <c r="I45" s="129"/>
      <c r="J45" s="130"/>
      <c r="K45" s="140"/>
      <c r="L45" s="141"/>
      <c r="M45" s="129"/>
      <c r="N45" s="69" t="str">
        <f t="shared" si="4"/>
        <v/>
      </c>
      <c r="O45" s="17" t="str">
        <f t="shared" si="1"/>
        <v/>
      </c>
      <c r="P45" s="16" t="str">
        <f t="shared" si="2"/>
        <v/>
      </c>
      <c r="Q45" s="16" t="str">
        <f t="shared" si="3"/>
        <v/>
      </c>
    </row>
    <row r="46" spans="1:17" ht="20.25" customHeight="1" x14ac:dyDescent="0.15">
      <c r="A46" s="25">
        <v>41</v>
      </c>
      <c r="B46" s="62" t="str">
        <f>IF(C46="","",取りまとめシート!$B$5)</f>
        <v/>
      </c>
      <c r="C46" s="126"/>
      <c r="D46" s="127"/>
      <c r="E46" s="127"/>
      <c r="F46" s="128"/>
      <c r="G46" s="127"/>
      <c r="H46" s="30" t="str">
        <f>IF(C46="","",DATEDIF(F46,設定!$A$4,"Y"))</f>
        <v/>
      </c>
      <c r="I46" s="129"/>
      <c r="J46" s="130"/>
      <c r="K46" s="140"/>
      <c r="L46" s="141"/>
      <c r="M46" s="129"/>
      <c r="N46" s="69" t="str">
        <f t="shared" si="4"/>
        <v/>
      </c>
      <c r="O46" s="17" t="str">
        <f t="shared" si="1"/>
        <v/>
      </c>
      <c r="P46" s="16" t="str">
        <f t="shared" si="2"/>
        <v/>
      </c>
      <c r="Q46" s="16" t="str">
        <f t="shared" si="3"/>
        <v/>
      </c>
    </row>
    <row r="47" spans="1:17" ht="20.25" customHeight="1" x14ac:dyDescent="0.15">
      <c r="A47" s="25">
        <v>42</v>
      </c>
      <c r="B47" s="62" t="str">
        <f>IF(C47="","",取りまとめシート!$B$5)</f>
        <v/>
      </c>
      <c r="C47" s="126"/>
      <c r="D47" s="127"/>
      <c r="E47" s="127"/>
      <c r="F47" s="128"/>
      <c r="G47" s="127"/>
      <c r="H47" s="30" t="str">
        <f>IF(C47="","",DATEDIF(F47,設定!$A$4,"Y"))</f>
        <v/>
      </c>
      <c r="I47" s="129"/>
      <c r="J47" s="130"/>
      <c r="K47" s="140"/>
      <c r="L47" s="141"/>
      <c r="M47" s="129"/>
      <c r="N47" s="69" t="str">
        <f t="shared" si="4"/>
        <v/>
      </c>
      <c r="O47" s="17" t="str">
        <f t="shared" si="1"/>
        <v/>
      </c>
      <c r="P47" s="16" t="str">
        <f t="shared" si="2"/>
        <v/>
      </c>
      <c r="Q47" s="16" t="str">
        <f t="shared" si="3"/>
        <v/>
      </c>
    </row>
    <row r="48" spans="1:17" ht="20.25" customHeight="1" x14ac:dyDescent="0.15">
      <c r="A48" s="25">
        <v>43</v>
      </c>
      <c r="B48" s="62" t="str">
        <f>IF(C48="","",取りまとめシート!$B$5)</f>
        <v/>
      </c>
      <c r="C48" s="126"/>
      <c r="D48" s="127"/>
      <c r="E48" s="127"/>
      <c r="F48" s="128"/>
      <c r="G48" s="127"/>
      <c r="H48" s="30" t="str">
        <f>IF(C48="","",DATEDIF(F48,設定!$A$4,"Y"))</f>
        <v/>
      </c>
      <c r="I48" s="129"/>
      <c r="J48" s="130"/>
      <c r="K48" s="140"/>
      <c r="L48" s="141"/>
      <c r="M48" s="129"/>
      <c r="N48" s="69" t="str">
        <f t="shared" si="4"/>
        <v/>
      </c>
      <c r="O48" s="17" t="str">
        <f t="shared" si="1"/>
        <v/>
      </c>
      <c r="P48" s="16" t="str">
        <f t="shared" si="2"/>
        <v/>
      </c>
      <c r="Q48" s="16" t="str">
        <f t="shared" si="3"/>
        <v/>
      </c>
    </row>
    <row r="49" spans="1:17" ht="20.25" customHeight="1" x14ac:dyDescent="0.15">
      <c r="A49" s="25">
        <v>44</v>
      </c>
      <c r="B49" s="62" t="str">
        <f>IF(C49="","",取りまとめシート!$B$5)</f>
        <v/>
      </c>
      <c r="C49" s="126"/>
      <c r="D49" s="127"/>
      <c r="E49" s="127"/>
      <c r="F49" s="128"/>
      <c r="G49" s="127"/>
      <c r="H49" s="30" t="str">
        <f>IF(C49="","",DATEDIF(F49,設定!$A$4,"Y"))</f>
        <v/>
      </c>
      <c r="I49" s="129"/>
      <c r="J49" s="130"/>
      <c r="K49" s="140"/>
      <c r="L49" s="141"/>
      <c r="M49" s="129"/>
      <c r="N49" s="69" t="str">
        <f t="shared" si="4"/>
        <v/>
      </c>
      <c r="O49" s="17" t="str">
        <f t="shared" si="1"/>
        <v/>
      </c>
      <c r="P49" s="16" t="str">
        <f t="shared" si="2"/>
        <v/>
      </c>
      <c r="Q49" s="16" t="str">
        <f t="shared" si="3"/>
        <v/>
      </c>
    </row>
    <row r="50" spans="1:17" ht="20.25" customHeight="1" x14ac:dyDescent="0.15">
      <c r="A50" s="25">
        <v>45</v>
      </c>
      <c r="B50" s="62" t="str">
        <f>IF(C50="","",取りまとめシート!$B$5)</f>
        <v/>
      </c>
      <c r="C50" s="126"/>
      <c r="D50" s="127"/>
      <c r="E50" s="127"/>
      <c r="F50" s="128"/>
      <c r="G50" s="127"/>
      <c r="H50" s="30" t="str">
        <f>IF(C50="","",DATEDIF(F50,設定!$A$4,"Y"))</f>
        <v/>
      </c>
      <c r="I50" s="129"/>
      <c r="J50" s="130"/>
      <c r="K50" s="140"/>
      <c r="L50" s="141"/>
      <c r="M50" s="129"/>
      <c r="N50" s="69" t="str">
        <f t="shared" si="4"/>
        <v/>
      </c>
      <c r="O50" s="17" t="str">
        <f t="shared" si="1"/>
        <v/>
      </c>
      <c r="P50" s="16" t="str">
        <f t="shared" si="2"/>
        <v/>
      </c>
      <c r="Q50" s="16" t="str">
        <f t="shared" si="3"/>
        <v/>
      </c>
    </row>
    <row r="51" spans="1:17" ht="20.25" customHeight="1" x14ac:dyDescent="0.15">
      <c r="A51" s="25">
        <v>46</v>
      </c>
      <c r="B51" s="62" t="str">
        <f>IF(C51="","",取りまとめシート!$B$5)</f>
        <v/>
      </c>
      <c r="C51" s="126"/>
      <c r="D51" s="127"/>
      <c r="E51" s="127"/>
      <c r="F51" s="128"/>
      <c r="G51" s="127"/>
      <c r="H51" s="30" t="str">
        <f>IF(C51="","",DATEDIF(F51,設定!$A$4,"Y"))</f>
        <v/>
      </c>
      <c r="I51" s="129"/>
      <c r="J51" s="130"/>
      <c r="K51" s="140"/>
      <c r="L51" s="141"/>
      <c r="M51" s="129"/>
      <c r="N51" s="69" t="str">
        <f t="shared" si="4"/>
        <v/>
      </c>
      <c r="O51" s="17" t="str">
        <f t="shared" si="1"/>
        <v/>
      </c>
      <c r="P51" s="16" t="str">
        <f t="shared" si="2"/>
        <v/>
      </c>
      <c r="Q51" s="16" t="str">
        <f t="shared" si="3"/>
        <v/>
      </c>
    </row>
    <row r="52" spans="1:17" ht="20.25" customHeight="1" x14ac:dyDescent="0.15">
      <c r="A52" s="25">
        <v>47</v>
      </c>
      <c r="B52" s="62" t="str">
        <f>IF(C52="","",取りまとめシート!$B$5)</f>
        <v/>
      </c>
      <c r="C52" s="126"/>
      <c r="D52" s="127"/>
      <c r="E52" s="127"/>
      <c r="F52" s="128"/>
      <c r="G52" s="127"/>
      <c r="H52" s="30" t="str">
        <f>IF(C52="","",DATEDIF(F52,設定!$A$4,"Y"))</f>
        <v/>
      </c>
      <c r="I52" s="129"/>
      <c r="J52" s="130"/>
      <c r="K52" s="140"/>
      <c r="L52" s="141"/>
      <c r="M52" s="129"/>
      <c r="N52" s="69" t="str">
        <f t="shared" si="4"/>
        <v/>
      </c>
      <c r="O52" s="17" t="str">
        <f t="shared" si="1"/>
        <v/>
      </c>
      <c r="P52" s="16" t="str">
        <f t="shared" si="2"/>
        <v/>
      </c>
      <c r="Q52" s="16" t="str">
        <f t="shared" si="3"/>
        <v/>
      </c>
    </row>
    <row r="53" spans="1:17" ht="20.25" customHeight="1" x14ac:dyDescent="0.15">
      <c r="A53" s="25">
        <v>48</v>
      </c>
      <c r="B53" s="62" t="str">
        <f>IF(C53="","",取りまとめシート!$B$5)</f>
        <v/>
      </c>
      <c r="C53" s="126"/>
      <c r="D53" s="127"/>
      <c r="E53" s="127"/>
      <c r="F53" s="128"/>
      <c r="G53" s="127"/>
      <c r="H53" s="30" t="str">
        <f>IF(C53="","",DATEDIF(F53,設定!$A$4,"Y"))</f>
        <v/>
      </c>
      <c r="I53" s="129"/>
      <c r="J53" s="130"/>
      <c r="K53" s="140"/>
      <c r="L53" s="141"/>
      <c r="M53" s="129"/>
      <c r="N53" s="69" t="str">
        <f t="shared" si="4"/>
        <v/>
      </c>
      <c r="O53" s="17" t="str">
        <f t="shared" si="1"/>
        <v/>
      </c>
      <c r="P53" s="16" t="str">
        <f t="shared" si="2"/>
        <v/>
      </c>
      <c r="Q53" s="16" t="str">
        <f t="shared" si="3"/>
        <v/>
      </c>
    </row>
    <row r="54" spans="1:17" ht="20.25" customHeight="1" x14ac:dyDescent="0.15">
      <c r="A54" s="25">
        <v>49</v>
      </c>
      <c r="B54" s="62" t="str">
        <f>IF(C54="","",取りまとめシート!$B$5)</f>
        <v/>
      </c>
      <c r="C54" s="126"/>
      <c r="D54" s="127"/>
      <c r="E54" s="127"/>
      <c r="F54" s="128"/>
      <c r="G54" s="127"/>
      <c r="H54" s="30" t="str">
        <f>IF(C54="","",DATEDIF(F54,設定!$A$4,"Y"))</f>
        <v/>
      </c>
      <c r="I54" s="129"/>
      <c r="J54" s="130"/>
      <c r="K54" s="140"/>
      <c r="L54" s="141"/>
      <c r="M54" s="129"/>
      <c r="N54" s="69" t="str">
        <f t="shared" si="4"/>
        <v/>
      </c>
      <c r="O54" s="17" t="str">
        <f t="shared" si="1"/>
        <v/>
      </c>
      <c r="P54" s="16" t="str">
        <f t="shared" si="2"/>
        <v/>
      </c>
      <c r="Q54" s="16" t="str">
        <f t="shared" si="3"/>
        <v/>
      </c>
    </row>
    <row r="55" spans="1:17" ht="20.25" customHeight="1" thickBot="1" x14ac:dyDescent="0.2">
      <c r="A55" s="31">
        <v>50</v>
      </c>
      <c r="B55" s="63" t="str">
        <f>IF(C55="","",取りまとめシート!$B$5)</f>
        <v/>
      </c>
      <c r="C55" s="131"/>
      <c r="D55" s="132"/>
      <c r="E55" s="132"/>
      <c r="F55" s="133"/>
      <c r="G55" s="132"/>
      <c r="H55" s="36" t="str">
        <f>IF(C55="","",DATEDIF(F55,設定!$A$4,"Y"))</f>
        <v/>
      </c>
      <c r="I55" s="134"/>
      <c r="J55" s="135"/>
      <c r="K55" s="142"/>
      <c r="L55" s="143"/>
      <c r="M55" s="134"/>
      <c r="N55" s="72" t="str">
        <f t="shared" si="4"/>
        <v/>
      </c>
      <c r="O55" s="17" t="str">
        <f t="shared" si="1"/>
        <v/>
      </c>
      <c r="P55" s="16" t="str">
        <f t="shared" si="2"/>
        <v/>
      </c>
      <c r="Q55" s="16" t="str">
        <f t="shared" si="3"/>
        <v/>
      </c>
    </row>
    <row r="56" spans="1:17" ht="18" customHeight="1" thickTop="1" x14ac:dyDescent="0.15">
      <c r="A56" s="17"/>
      <c r="B56" s="16"/>
      <c r="C56" s="16"/>
    </row>
    <row r="57" spans="1:17" ht="18" customHeight="1" x14ac:dyDescent="0.15">
      <c r="A57" s="17"/>
      <c r="B57" s="16"/>
      <c r="C57" s="16"/>
    </row>
    <row r="58" spans="1:17" ht="18" customHeight="1" x14ac:dyDescent="0.15">
      <c r="A58" s="17"/>
      <c r="B58" s="16"/>
      <c r="C58" s="16"/>
    </row>
    <row r="59" spans="1:17" ht="18" customHeight="1" x14ac:dyDescent="0.15">
      <c r="A59" s="17"/>
      <c r="B59" s="16"/>
      <c r="C59" s="16"/>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15">
    <mergeCell ref="A1:N1"/>
    <mergeCell ref="I4:J4"/>
    <mergeCell ref="K4:L4"/>
    <mergeCell ref="A4:A5"/>
    <mergeCell ref="B4:B5"/>
    <mergeCell ref="C4:C5"/>
    <mergeCell ref="D4:D5"/>
    <mergeCell ref="E4:E5"/>
    <mergeCell ref="F4:F5"/>
    <mergeCell ref="G4:G5"/>
    <mergeCell ref="H4:H5"/>
    <mergeCell ref="I2:I3"/>
    <mergeCell ref="M4:M5"/>
    <mergeCell ref="N4:N5"/>
    <mergeCell ref="A2:H3"/>
  </mergeCells>
  <phoneticPr fontId="36"/>
  <conditionalFormatting sqref="C6:G55 I6:J55 M6:M55">
    <cfRule type="cellIs" dxfId="0" priority="1" operator="equal">
      <formula>""</formula>
    </cfRule>
  </conditionalFormatting>
  <dataValidations count="3">
    <dataValidation type="list" allowBlank="1" showInputMessage="1" showErrorMessage="1" sqref="M7:M55" xr:uid="{00000000-0002-0000-0100-000000000000}">
      <formula1>"初段,二段,三段"</formula1>
    </dataValidation>
    <dataValidation type="list" allowBlank="1" showInputMessage="1" showErrorMessage="1" sqref="G6:G55" xr:uid="{0F10793A-0894-427C-8316-0253E8025D3D}">
      <formula1>"男,女"</formula1>
    </dataValidation>
    <dataValidation type="list" allowBlank="1" showInputMessage="1" showErrorMessage="1" sqref="M6" xr:uid="{288E5C57-ECAE-4883-840B-F0939031ACAA}">
      <formula1>"少年初段"</formula1>
    </dataValidation>
  </dataValidations>
  <pageMargins left="0.70866141732283472" right="0.5118110236220472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4506668294322"/>
  </sheetPr>
  <dimension ref="A1:Q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O6" sqref="O6"/>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213" t="s">
        <v>38</v>
      </c>
      <c r="B1" s="213"/>
      <c r="C1" s="213"/>
      <c r="D1" s="213"/>
      <c r="E1" s="213"/>
      <c r="F1" s="213"/>
      <c r="G1" s="213"/>
      <c r="H1" s="213"/>
      <c r="I1" s="213"/>
      <c r="J1" s="213"/>
      <c r="K1" s="213"/>
      <c r="L1" s="213"/>
      <c r="M1" s="213"/>
      <c r="N1" s="213"/>
      <c r="P1" s="17"/>
      <c r="Q1" s="17"/>
    </row>
    <row r="2" spans="1:17" ht="42" customHeight="1" x14ac:dyDescent="0.15">
      <c r="A2" s="184" t="s">
        <v>39</v>
      </c>
      <c r="B2" s="184"/>
      <c r="C2" s="184"/>
      <c r="D2" s="184"/>
      <c r="E2" s="184"/>
      <c r="F2" s="184"/>
      <c r="G2" s="184"/>
      <c r="H2" s="184"/>
      <c r="I2" s="184"/>
      <c r="J2" s="185"/>
      <c r="K2" s="224" t="s">
        <v>30</v>
      </c>
      <c r="L2" s="39" t="s">
        <v>14</v>
      </c>
      <c r="M2" s="39" t="s">
        <v>15</v>
      </c>
      <c r="N2" s="39" t="s">
        <v>16</v>
      </c>
      <c r="O2" s="39" t="s">
        <v>17</v>
      </c>
      <c r="P2" s="40" t="s">
        <v>18</v>
      </c>
      <c r="Q2" s="17"/>
    </row>
    <row r="3" spans="1:17" ht="40.15" customHeight="1" x14ac:dyDescent="0.15">
      <c r="A3" s="186"/>
      <c r="B3" s="186"/>
      <c r="C3" s="186"/>
      <c r="D3" s="186"/>
      <c r="E3" s="186"/>
      <c r="F3" s="186"/>
      <c r="G3" s="186"/>
      <c r="H3" s="186"/>
      <c r="I3" s="186"/>
      <c r="J3" s="187"/>
      <c r="K3" s="225"/>
      <c r="L3" s="42">
        <f>COUNTIF($Q$6:$Q$55,"一般初段")</f>
        <v>0</v>
      </c>
      <c r="M3" s="42">
        <f>COUNTIF($Q$6:$Q$55,"一般二段")</f>
        <v>0</v>
      </c>
      <c r="N3" s="42">
        <f>COUNTIF($Q$6:$Q$55,"一般三段")</f>
        <v>0</v>
      </c>
      <c r="O3" s="42">
        <f>COUNTIF($Q$6:$Q$55,"少年初段")</f>
        <v>0</v>
      </c>
      <c r="P3" s="43">
        <f>COUNTIF($Q$6:$Q$55,"少年二段")</f>
        <v>0</v>
      </c>
      <c r="Q3" s="17"/>
    </row>
    <row r="4" spans="1:17" ht="40.15" customHeight="1" x14ac:dyDescent="0.15">
      <c r="A4" s="198" t="s">
        <v>31</v>
      </c>
      <c r="B4" s="200" t="s">
        <v>32</v>
      </c>
      <c r="C4" s="212" t="s">
        <v>40</v>
      </c>
      <c r="D4" s="196" t="s">
        <v>41</v>
      </c>
      <c r="E4" s="191" t="s">
        <v>42</v>
      </c>
      <c r="F4" s="191" t="s">
        <v>43</v>
      </c>
      <c r="G4" s="191" t="s">
        <v>44</v>
      </c>
      <c r="H4" s="191" t="s">
        <v>45</v>
      </c>
      <c r="I4" s="214" t="s">
        <v>46</v>
      </c>
      <c r="J4" s="215"/>
      <c r="K4" s="216"/>
      <c r="L4" s="47"/>
      <c r="M4" s="214" t="s">
        <v>47</v>
      </c>
      <c r="N4" s="216"/>
      <c r="O4" s="226" t="s">
        <v>34</v>
      </c>
      <c r="P4" s="230" t="s">
        <v>48</v>
      </c>
      <c r="Q4" s="17"/>
    </row>
    <row r="5" spans="1:17" ht="52.15" customHeight="1" x14ac:dyDescent="0.15">
      <c r="A5" s="199"/>
      <c r="B5" s="201"/>
      <c r="C5" s="203"/>
      <c r="D5" s="204"/>
      <c r="E5" s="205"/>
      <c r="F5" s="192"/>
      <c r="G5" s="192"/>
      <c r="H5" s="192"/>
      <c r="I5" s="48" t="s">
        <v>49</v>
      </c>
      <c r="J5" s="49" t="s">
        <v>50</v>
      </c>
      <c r="K5" s="217" t="s">
        <v>51</v>
      </c>
      <c r="L5" s="218"/>
      <c r="M5" s="48" t="s">
        <v>35</v>
      </c>
      <c r="N5" s="48" t="s">
        <v>52</v>
      </c>
      <c r="O5" s="227"/>
      <c r="P5" s="231"/>
      <c r="Q5" s="17"/>
    </row>
    <row r="6" spans="1:17" ht="21.75" customHeight="1" x14ac:dyDescent="0.15">
      <c r="A6" s="19">
        <v>1</v>
      </c>
      <c r="B6" s="20" t="str">
        <f>IF(C6="","",IF(COUNTA(C6:P6)=13,取りまとめシート!$B$5,"エラー入力漏れ"))</f>
        <v/>
      </c>
      <c r="C6" s="151"/>
      <c r="D6" s="73"/>
      <c r="E6" s="73"/>
      <c r="F6" s="74"/>
      <c r="G6" s="73"/>
      <c r="H6" s="24" t="str">
        <f>IF(C6="","",DATEDIF(F6,設定!$A$4,"Y"))</f>
        <v/>
      </c>
      <c r="I6" s="150"/>
      <c r="J6" s="24" t="str">
        <f>IF(I6="","",IFERROR(VLOOKUP(I6,郵便番号データ!$A$2:$B$851,2,FALSE),""))</f>
        <v/>
      </c>
      <c r="K6" s="236"/>
      <c r="L6" s="237"/>
      <c r="M6" s="73"/>
      <c r="N6" s="74"/>
      <c r="O6" s="73"/>
      <c r="P6" s="65" t="str">
        <f t="shared" ref="P6:P37" si="0">IF(C6="","",IF(H6&gt;=15,"一般","少年"))</f>
        <v/>
      </c>
      <c r="Q6" s="17" t="str">
        <f>P6&amp;O6</f>
        <v/>
      </c>
    </row>
    <row r="7" spans="1:17" ht="21.75" customHeight="1" x14ac:dyDescent="0.15">
      <c r="A7" s="25">
        <v>2</v>
      </c>
      <c r="B7" s="26" t="str">
        <f>IF(C7="","",IF(COUNTA(C7:P7)=13,取りまとめシート!$B$5,"エラー入力漏れ"))</f>
        <v/>
      </c>
      <c r="C7" s="75"/>
      <c r="D7" s="76"/>
      <c r="E7" s="76"/>
      <c r="F7" s="77"/>
      <c r="G7" s="77"/>
      <c r="H7" s="30" t="str">
        <f>IF(C7="","",DATEDIF(F7,設定!$A$4,"Y"))</f>
        <v/>
      </c>
      <c r="I7" s="77"/>
      <c r="J7" s="30" t="str">
        <f>IF(I7="","",IFERROR(VLOOKUP(I7,郵便番号データ!$A$2:$B$851,2,FALSE),""))</f>
        <v/>
      </c>
      <c r="K7" s="232"/>
      <c r="L7" s="233"/>
      <c r="M7" s="77"/>
      <c r="N7" s="81"/>
      <c r="O7" s="77"/>
      <c r="P7" s="66" t="str">
        <f t="shared" si="0"/>
        <v/>
      </c>
      <c r="Q7" s="17" t="str">
        <f t="shared" ref="Q7:Q55" si="1">P7&amp;O7</f>
        <v/>
      </c>
    </row>
    <row r="8" spans="1:17" ht="21.75" customHeight="1" x14ac:dyDescent="0.15">
      <c r="A8" s="25">
        <v>3</v>
      </c>
      <c r="B8" s="26" t="str">
        <f>IF(C8="","",IF(COUNTA(C8:P8)=13,取りまとめシート!$B$5,"エラー入力漏れ"))</f>
        <v/>
      </c>
      <c r="C8" s="75"/>
      <c r="D8" s="76"/>
      <c r="E8" s="76"/>
      <c r="F8" s="77"/>
      <c r="G8" s="77"/>
      <c r="H8" s="30" t="str">
        <f>IF(C8="","",DATEDIF(F8,設定!$A$4,"Y"))</f>
        <v/>
      </c>
      <c r="I8" s="77"/>
      <c r="J8" s="30" t="str">
        <f>IF(I8="","",IFERROR(VLOOKUP(I8,郵便番号データ!$A$2:$B$851,2,FALSE),""))</f>
        <v/>
      </c>
      <c r="K8" s="232"/>
      <c r="L8" s="233"/>
      <c r="M8" s="77"/>
      <c r="N8" s="81"/>
      <c r="O8" s="77"/>
      <c r="P8" s="66" t="str">
        <f t="shared" si="0"/>
        <v/>
      </c>
      <c r="Q8" s="17" t="str">
        <f t="shared" si="1"/>
        <v/>
      </c>
    </row>
    <row r="9" spans="1:17" ht="21.75" customHeight="1" x14ac:dyDescent="0.15">
      <c r="A9" s="25">
        <v>4</v>
      </c>
      <c r="B9" s="26" t="str">
        <f>IF(C9="","",IF(COUNTA(C9:P9)=13,取りまとめシート!$B$5,"エラー入力漏れ"))</f>
        <v/>
      </c>
      <c r="C9" s="75"/>
      <c r="D9" s="76"/>
      <c r="E9" s="76"/>
      <c r="F9" s="77"/>
      <c r="G9" s="77"/>
      <c r="H9" s="30" t="str">
        <f>IF(C9="","",DATEDIF(F9,設定!$A$4,"Y"))</f>
        <v/>
      </c>
      <c r="I9" s="77"/>
      <c r="J9" s="30" t="str">
        <f>IF(I9="","",IFERROR(VLOOKUP(I9,郵便番号データ!$A$2:$B$851,2,FALSE),""))</f>
        <v/>
      </c>
      <c r="K9" s="232"/>
      <c r="L9" s="233"/>
      <c r="M9" s="77"/>
      <c r="N9" s="81"/>
      <c r="O9" s="77"/>
      <c r="P9" s="66" t="str">
        <f t="shared" si="0"/>
        <v/>
      </c>
      <c r="Q9" s="17" t="str">
        <f t="shared" si="1"/>
        <v/>
      </c>
    </row>
    <row r="10" spans="1:17" ht="20.25" customHeight="1" x14ac:dyDescent="0.15">
      <c r="A10" s="25">
        <v>5</v>
      </c>
      <c r="B10" s="26" t="str">
        <f>IF(C10="","",IF(COUNTA(C10:P10)=13,取りまとめシート!$B$5,"エラー入力漏れ"))</f>
        <v/>
      </c>
      <c r="C10" s="75"/>
      <c r="D10" s="76"/>
      <c r="E10" s="76"/>
      <c r="F10" s="77"/>
      <c r="G10" s="77"/>
      <c r="H10" s="30" t="str">
        <f>IF(C10="","",DATEDIF(F10,設定!$A$4,"Y"))</f>
        <v/>
      </c>
      <c r="I10" s="77"/>
      <c r="J10" s="30" t="str">
        <f>IF(I10="","",IFERROR(VLOOKUP(I10,郵便番号データ!$A$2:$B$851,2,FALSE),""))</f>
        <v/>
      </c>
      <c r="K10" s="232"/>
      <c r="L10" s="233"/>
      <c r="M10" s="77"/>
      <c r="N10" s="81"/>
      <c r="O10" s="77"/>
      <c r="P10" s="66" t="str">
        <f t="shared" si="0"/>
        <v/>
      </c>
      <c r="Q10" s="17" t="str">
        <f t="shared" si="1"/>
        <v/>
      </c>
    </row>
    <row r="11" spans="1:17" s="16" customFormat="1" ht="20.25" customHeight="1" x14ac:dyDescent="0.15">
      <c r="A11" s="25">
        <v>6</v>
      </c>
      <c r="B11" s="26" t="str">
        <f>IF(C11="","",IF(COUNTA(C11:P11)=13,取りまとめシート!$B$5,"エラー入力漏れ"))</f>
        <v/>
      </c>
      <c r="C11" s="75"/>
      <c r="D11" s="76"/>
      <c r="E11" s="76"/>
      <c r="F11" s="77"/>
      <c r="G11" s="77"/>
      <c r="H11" s="30" t="str">
        <f>IF(C11="","",DATEDIF(F11,設定!$A$4,"Y"))</f>
        <v/>
      </c>
      <c r="I11" s="77"/>
      <c r="J11" s="30" t="str">
        <f>IF(I11="","",IFERROR(VLOOKUP(I11,郵便番号データ!$A$2:$B$851,2,FALSE),""))</f>
        <v/>
      </c>
      <c r="K11" s="232"/>
      <c r="L11" s="233"/>
      <c r="M11" s="77"/>
      <c r="N11" s="81"/>
      <c r="O11" s="77"/>
      <c r="P11" s="66" t="str">
        <f t="shared" si="0"/>
        <v/>
      </c>
      <c r="Q11" s="17" t="str">
        <f t="shared" si="1"/>
        <v/>
      </c>
    </row>
    <row r="12" spans="1:17" s="16" customFormat="1" ht="20.25" customHeight="1" x14ac:dyDescent="0.15">
      <c r="A12" s="25">
        <v>7</v>
      </c>
      <c r="B12" s="26" t="str">
        <f>IF(C12="","",IF(COUNTA(C12:P12)=13,取りまとめシート!$B$5,"エラー入力漏れ"))</f>
        <v/>
      </c>
      <c r="C12" s="75"/>
      <c r="D12" s="76"/>
      <c r="E12" s="76"/>
      <c r="F12" s="77"/>
      <c r="G12" s="77"/>
      <c r="H12" s="30" t="str">
        <f>IF(C12="","",DATEDIF(F12,設定!$A$4,"Y"))</f>
        <v/>
      </c>
      <c r="I12" s="77"/>
      <c r="J12" s="30" t="str">
        <f>IF(I12="","",IFERROR(VLOOKUP(I12,郵便番号データ!$A$2:$B$851,2,FALSE),""))</f>
        <v/>
      </c>
      <c r="K12" s="232"/>
      <c r="L12" s="233"/>
      <c r="M12" s="77"/>
      <c r="N12" s="81"/>
      <c r="O12" s="77"/>
      <c r="P12" s="66" t="str">
        <f t="shared" si="0"/>
        <v/>
      </c>
      <c r="Q12" s="17" t="str">
        <f t="shared" si="1"/>
        <v/>
      </c>
    </row>
    <row r="13" spans="1:17" ht="20.25" customHeight="1" x14ac:dyDescent="0.15">
      <c r="A13" s="25">
        <v>8</v>
      </c>
      <c r="B13" s="26" t="str">
        <f>IF(C13="","",IF(COUNTA(C13:P13)=13,取りまとめシート!$B$5,"エラー入力漏れ"))</f>
        <v/>
      </c>
      <c r="C13" s="75"/>
      <c r="D13" s="76"/>
      <c r="E13" s="76"/>
      <c r="F13" s="77"/>
      <c r="G13" s="77"/>
      <c r="H13" s="30" t="str">
        <f>IF(C13="","",DATEDIF(F13,設定!$A$4,"Y"))</f>
        <v/>
      </c>
      <c r="I13" s="77"/>
      <c r="J13" s="30" t="str">
        <f>IF(I13="","",IFERROR(VLOOKUP(I13,郵便番号データ!$A$2:$B$851,2,FALSE),""))</f>
        <v/>
      </c>
      <c r="K13" s="232"/>
      <c r="L13" s="233"/>
      <c r="M13" s="77"/>
      <c r="N13" s="81"/>
      <c r="O13" s="77"/>
      <c r="P13" s="66" t="str">
        <f t="shared" si="0"/>
        <v/>
      </c>
      <c r="Q13" s="17" t="str">
        <f t="shared" si="1"/>
        <v/>
      </c>
    </row>
    <row r="14" spans="1:17" ht="20.25" customHeight="1" x14ac:dyDescent="0.15">
      <c r="A14" s="25">
        <v>9</v>
      </c>
      <c r="B14" s="26" t="str">
        <f>IF(C14="","",IF(COUNTA(C14:P14)=13,取りまとめシート!$B$5,"エラー入力漏れ"))</f>
        <v/>
      </c>
      <c r="C14" s="75"/>
      <c r="D14" s="76"/>
      <c r="E14" s="76"/>
      <c r="F14" s="77"/>
      <c r="G14" s="77"/>
      <c r="H14" s="30" t="str">
        <f>IF(C14="","",DATEDIF(F14,設定!$A$4,"Y"))</f>
        <v/>
      </c>
      <c r="I14" s="77"/>
      <c r="J14" s="30" t="str">
        <f>IF(I14="","",IFERROR(VLOOKUP(I14,郵便番号データ!$A$2:$B$851,2,FALSE),""))</f>
        <v/>
      </c>
      <c r="K14" s="232"/>
      <c r="L14" s="233"/>
      <c r="M14" s="77"/>
      <c r="N14" s="81"/>
      <c r="O14" s="77"/>
      <c r="P14" s="66" t="str">
        <f t="shared" si="0"/>
        <v/>
      </c>
      <c r="Q14" s="17" t="str">
        <f t="shared" si="1"/>
        <v/>
      </c>
    </row>
    <row r="15" spans="1:17" ht="20.25" customHeight="1" x14ac:dyDescent="0.15">
      <c r="A15" s="25">
        <v>10</v>
      </c>
      <c r="B15" s="26" t="str">
        <f>IF(C15="","",IF(COUNTA(C15:P15)=13,取りまとめシート!$B$5,"エラー入力漏れ"))</f>
        <v/>
      </c>
      <c r="C15" s="75"/>
      <c r="D15" s="76"/>
      <c r="E15" s="76"/>
      <c r="F15" s="77"/>
      <c r="G15" s="77"/>
      <c r="H15" s="30" t="str">
        <f>IF(C15="","",DATEDIF(F15,設定!$A$4,"Y"))</f>
        <v/>
      </c>
      <c r="I15" s="77"/>
      <c r="J15" s="30" t="str">
        <f>IF(I15="","",IFERROR(VLOOKUP(I15,郵便番号データ!$A$2:$B$851,2,FALSE),""))</f>
        <v/>
      </c>
      <c r="K15" s="232"/>
      <c r="L15" s="233"/>
      <c r="M15" s="77"/>
      <c r="N15" s="81"/>
      <c r="O15" s="77"/>
      <c r="P15" s="66" t="str">
        <f t="shared" si="0"/>
        <v/>
      </c>
      <c r="Q15" s="17" t="str">
        <f t="shared" si="1"/>
        <v/>
      </c>
    </row>
    <row r="16" spans="1:17" ht="20.25" customHeight="1" x14ac:dyDescent="0.15">
      <c r="A16" s="25">
        <v>11</v>
      </c>
      <c r="B16" s="26" t="str">
        <f>IF(C16="","",IF(COUNTA(C16:P16)=13,取りまとめシート!$B$5,"エラー入力漏れ"))</f>
        <v/>
      </c>
      <c r="C16" s="75"/>
      <c r="D16" s="76"/>
      <c r="E16" s="76"/>
      <c r="F16" s="77"/>
      <c r="G16" s="77"/>
      <c r="H16" s="30" t="str">
        <f>IF(C16="","",DATEDIF(F16,設定!$A$4,"Y"))</f>
        <v/>
      </c>
      <c r="I16" s="77"/>
      <c r="J16" s="30" t="str">
        <f>IF(I16="","",IFERROR(VLOOKUP(I16,郵便番号データ!$A$2:$B$851,2,FALSE),""))</f>
        <v/>
      </c>
      <c r="K16" s="232"/>
      <c r="L16" s="233"/>
      <c r="M16" s="77"/>
      <c r="N16" s="81"/>
      <c r="O16" s="77"/>
      <c r="P16" s="66" t="str">
        <f t="shared" si="0"/>
        <v/>
      </c>
      <c r="Q16" s="17" t="str">
        <f t="shared" si="1"/>
        <v/>
      </c>
    </row>
    <row r="17" spans="1:17" ht="20.25" customHeight="1" x14ac:dyDescent="0.15">
      <c r="A17" s="25">
        <v>12</v>
      </c>
      <c r="B17" s="26" t="str">
        <f>IF(C17="","",IF(COUNTA(C17:P17)=13,取りまとめシート!$B$5,"エラー入力漏れ"))</f>
        <v/>
      </c>
      <c r="C17" s="75"/>
      <c r="D17" s="76"/>
      <c r="E17" s="76"/>
      <c r="F17" s="77"/>
      <c r="G17" s="77"/>
      <c r="H17" s="30" t="str">
        <f>IF(C17="","",DATEDIF(F17,設定!$A$4,"Y"))</f>
        <v/>
      </c>
      <c r="I17" s="77"/>
      <c r="J17" s="30" t="str">
        <f>IF(I17="","",IFERROR(VLOOKUP(I17,郵便番号データ!$A$2:$B$851,2,FALSE),""))</f>
        <v/>
      </c>
      <c r="K17" s="232"/>
      <c r="L17" s="233"/>
      <c r="M17" s="77"/>
      <c r="N17" s="81"/>
      <c r="O17" s="77"/>
      <c r="P17" s="66" t="str">
        <f t="shared" si="0"/>
        <v/>
      </c>
      <c r="Q17" s="17" t="str">
        <f t="shared" si="1"/>
        <v/>
      </c>
    </row>
    <row r="18" spans="1:17" ht="20.25" customHeight="1" x14ac:dyDescent="0.15">
      <c r="A18" s="25">
        <v>13</v>
      </c>
      <c r="B18" s="26" t="str">
        <f>IF(C18="","",IF(COUNTA(C18:P18)=13,取りまとめシート!$B$5,"エラー入力漏れ"))</f>
        <v/>
      </c>
      <c r="C18" s="75"/>
      <c r="D18" s="76"/>
      <c r="E18" s="76"/>
      <c r="F18" s="77"/>
      <c r="G18" s="77"/>
      <c r="H18" s="30" t="str">
        <f>IF(C18="","",DATEDIF(F18,設定!$A$4,"Y"))</f>
        <v/>
      </c>
      <c r="I18" s="77"/>
      <c r="J18" s="30" t="str">
        <f>IF(I18="","",IFERROR(VLOOKUP(I18,郵便番号データ!$A$2:$B$851,2,FALSE),""))</f>
        <v/>
      </c>
      <c r="K18" s="232"/>
      <c r="L18" s="233"/>
      <c r="M18" s="77"/>
      <c r="N18" s="81"/>
      <c r="O18" s="77"/>
      <c r="P18" s="66" t="str">
        <f t="shared" si="0"/>
        <v/>
      </c>
      <c r="Q18" s="17" t="str">
        <f t="shared" si="1"/>
        <v/>
      </c>
    </row>
    <row r="19" spans="1:17" ht="20.25" customHeight="1" x14ac:dyDescent="0.15">
      <c r="A19" s="25">
        <v>14</v>
      </c>
      <c r="B19" s="26" t="str">
        <f>IF(C19="","",IF(COUNTA(C19:P19)=13,取りまとめシート!$B$5,"エラー入力漏れ"))</f>
        <v/>
      </c>
      <c r="C19" s="75"/>
      <c r="D19" s="76"/>
      <c r="E19" s="76"/>
      <c r="F19" s="77"/>
      <c r="G19" s="77"/>
      <c r="H19" s="30" t="str">
        <f>IF(C19="","",DATEDIF(F19,設定!$A$4,"Y"))</f>
        <v/>
      </c>
      <c r="I19" s="77"/>
      <c r="J19" s="30" t="str">
        <f>IF(I19="","",IFERROR(VLOOKUP(I19,郵便番号データ!$A$2:$B$851,2,FALSE),""))</f>
        <v/>
      </c>
      <c r="K19" s="232"/>
      <c r="L19" s="233"/>
      <c r="M19" s="77"/>
      <c r="N19" s="81"/>
      <c r="O19" s="77"/>
      <c r="P19" s="66" t="str">
        <f t="shared" si="0"/>
        <v/>
      </c>
      <c r="Q19" s="17" t="str">
        <f t="shared" si="1"/>
        <v/>
      </c>
    </row>
    <row r="20" spans="1:17" ht="20.25" customHeight="1" x14ac:dyDescent="0.15">
      <c r="A20" s="25">
        <v>15</v>
      </c>
      <c r="B20" s="26" t="str">
        <f>IF(C20="","",IF(COUNTA(C20:P20)=13,取りまとめシート!$B$5,"エラー入力漏れ"))</f>
        <v/>
      </c>
      <c r="C20" s="75"/>
      <c r="D20" s="76"/>
      <c r="E20" s="76"/>
      <c r="F20" s="77"/>
      <c r="G20" s="77"/>
      <c r="H20" s="30" t="str">
        <f>IF(C20="","",DATEDIF(F20,設定!$A$4,"Y"))</f>
        <v/>
      </c>
      <c r="I20" s="77"/>
      <c r="J20" s="30" t="str">
        <f>IF(I20="","",IFERROR(VLOOKUP(I20,郵便番号データ!$A$2:$B$851,2,FALSE),""))</f>
        <v/>
      </c>
      <c r="K20" s="232"/>
      <c r="L20" s="233"/>
      <c r="M20" s="77"/>
      <c r="N20" s="81"/>
      <c r="O20" s="77"/>
      <c r="P20" s="66" t="str">
        <f t="shared" si="0"/>
        <v/>
      </c>
      <c r="Q20" s="17" t="str">
        <f t="shared" si="1"/>
        <v/>
      </c>
    </row>
    <row r="21" spans="1:17" ht="20.25" customHeight="1" x14ac:dyDescent="0.15">
      <c r="A21" s="25">
        <v>16</v>
      </c>
      <c r="B21" s="26" t="str">
        <f>IF(C21="","",IF(COUNTA(C21:P21)=13,取りまとめシート!$B$5,"エラー入力漏れ"))</f>
        <v/>
      </c>
      <c r="C21" s="75"/>
      <c r="D21" s="76"/>
      <c r="E21" s="76"/>
      <c r="F21" s="77"/>
      <c r="G21" s="77"/>
      <c r="H21" s="30" t="str">
        <f>IF(C21="","",DATEDIF(F21,設定!$A$4,"Y"))</f>
        <v/>
      </c>
      <c r="I21" s="77"/>
      <c r="J21" s="30" t="str">
        <f>IF(I21="","",IFERROR(VLOOKUP(I21,郵便番号データ!$A$2:$B$851,2,FALSE),""))</f>
        <v/>
      </c>
      <c r="K21" s="232"/>
      <c r="L21" s="233"/>
      <c r="M21" s="77"/>
      <c r="N21" s="81"/>
      <c r="O21" s="77"/>
      <c r="P21" s="66" t="str">
        <f t="shared" si="0"/>
        <v/>
      </c>
      <c r="Q21" s="17" t="str">
        <f t="shared" si="1"/>
        <v/>
      </c>
    </row>
    <row r="22" spans="1:17" ht="20.25" customHeight="1" x14ac:dyDescent="0.15">
      <c r="A22" s="25">
        <v>17</v>
      </c>
      <c r="B22" s="26" t="str">
        <f>IF(C22="","",IF(COUNTA(C22:P22)=13,取りまとめシート!$B$5,"エラー入力漏れ"))</f>
        <v/>
      </c>
      <c r="C22" s="75"/>
      <c r="D22" s="76"/>
      <c r="E22" s="76"/>
      <c r="F22" s="77"/>
      <c r="G22" s="77"/>
      <c r="H22" s="30" t="str">
        <f>IF(C22="","",DATEDIF(F22,設定!$A$4,"Y"))</f>
        <v/>
      </c>
      <c r="I22" s="77"/>
      <c r="J22" s="30" t="str">
        <f>IF(I22="","",IFERROR(VLOOKUP(I22,郵便番号データ!$A$2:$B$851,2,FALSE),""))</f>
        <v/>
      </c>
      <c r="K22" s="232"/>
      <c r="L22" s="233"/>
      <c r="M22" s="77"/>
      <c r="N22" s="81"/>
      <c r="O22" s="77"/>
      <c r="P22" s="66" t="str">
        <f t="shared" si="0"/>
        <v/>
      </c>
      <c r="Q22" s="17" t="str">
        <f t="shared" si="1"/>
        <v/>
      </c>
    </row>
    <row r="23" spans="1:17" ht="20.25" customHeight="1" x14ac:dyDescent="0.15">
      <c r="A23" s="25">
        <v>18</v>
      </c>
      <c r="B23" s="26" t="str">
        <f>IF(C23="","",IF(COUNTA(C23:P23)=13,取りまとめシート!$B$5,"エラー入力漏れ"))</f>
        <v/>
      </c>
      <c r="C23" s="75"/>
      <c r="D23" s="76"/>
      <c r="E23" s="76"/>
      <c r="F23" s="77"/>
      <c r="G23" s="77"/>
      <c r="H23" s="30" t="str">
        <f>IF(C23="","",DATEDIF(F23,設定!$A$4,"Y"))</f>
        <v/>
      </c>
      <c r="I23" s="77"/>
      <c r="J23" s="30" t="str">
        <f>IF(I23="","",IFERROR(VLOOKUP(I23,郵便番号データ!$A$2:$B$851,2,FALSE),""))</f>
        <v/>
      </c>
      <c r="K23" s="232"/>
      <c r="L23" s="233"/>
      <c r="M23" s="77"/>
      <c r="N23" s="81"/>
      <c r="O23" s="77"/>
      <c r="P23" s="66" t="str">
        <f t="shared" si="0"/>
        <v/>
      </c>
      <c r="Q23" s="17" t="str">
        <f t="shared" si="1"/>
        <v/>
      </c>
    </row>
    <row r="24" spans="1:17" ht="20.25" customHeight="1" x14ac:dyDescent="0.15">
      <c r="A24" s="25">
        <v>19</v>
      </c>
      <c r="B24" s="26" t="str">
        <f>IF(C24="","",IF(COUNTA(C24:P24)=13,取りまとめシート!$B$5,"エラー入力漏れ"))</f>
        <v/>
      </c>
      <c r="C24" s="75"/>
      <c r="D24" s="76"/>
      <c r="E24" s="76"/>
      <c r="F24" s="77"/>
      <c r="G24" s="77"/>
      <c r="H24" s="30" t="str">
        <f>IF(C24="","",DATEDIF(F24,設定!$A$4,"Y"))</f>
        <v/>
      </c>
      <c r="I24" s="77"/>
      <c r="J24" s="30" t="str">
        <f>IF(I24="","",IFERROR(VLOOKUP(I24,郵便番号データ!$A$2:$B$851,2,FALSE),""))</f>
        <v/>
      </c>
      <c r="K24" s="232"/>
      <c r="L24" s="233"/>
      <c r="M24" s="77"/>
      <c r="N24" s="81"/>
      <c r="O24" s="77"/>
      <c r="P24" s="66" t="str">
        <f t="shared" si="0"/>
        <v/>
      </c>
      <c r="Q24" s="17" t="str">
        <f t="shared" si="1"/>
        <v/>
      </c>
    </row>
    <row r="25" spans="1:17" ht="20.25" customHeight="1" x14ac:dyDescent="0.15">
      <c r="A25" s="25">
        <v>20</v>
      </c>
      <c r="B25" s="26" t="str">
        <f>IF(C25="","",IF(COUNTA(C25:P25)=13,取りまとめシート!$B$5,"エラー入力漏れ"))</f>
        <v/>
      </c>
      <c r="C25" s="75"/>
      <c r="D25" s="76"/>
      <c r="E25" s="76"/>
      <c r="F25" s="77"/>
      <c r="G25" s="77"/>
      <c r="H25" s="30" t="str">
        <f>IF(C25="","",DATEDIF(F25,設定!$A$4,"Y"))</f>
        <v/>
      </c>
      <c r="I25" s="77"/>
      <c r="J25" s="30" t="str">
        <f>IF(I25="","",IFERROR(VLOOKUP(I25,郵便番号データ!$A$2:$B$851,2,FALSE),""))</f>
        <v/>
      </c>
      <c r="K25" s="232"/>
      <c r="L25" s="233"/>
      <c r="M25" s="77"/>
      <c r="N25" s="81"/>
      <c r="O25" s="77"/>
      <c r="P25" s="66" t="str">
        <f t="shared" si="0"/>
        <v/>
      </c>
      <c r="Q25" s="17" t="str">
        <f t="shared" si="1"/>
        <v/>
      </c>
    </row>
    <row r="26" spans="1:17" ht="20.25" customHeight="1" x14ac:dyDescent="0.15">
      <c r="A26" s="25">
        <v>21</v>
      </c>
      <c r="B26" s="26" t="str">
        <f>IF(C26="","",IF(COUNTA(C26:P26)=13,取りまとめシート!$B$5,"エラー入力漏れ"))</f>
        <v/>
      </c>
      <c r="C26" s="75"/>
      <c r="D26" s="76"/>
      <c r="E26" s="76"/>
      <c r="F26" s="77"/>
      <c r="G26" s="77"/>
      <c r="H26" s="30" t="str">
        <f>IF(C26="","",DATEDIF(F26,設定!$A$4,"Y"))</f>
        <v/>
      </c>
      <c r="I26" s="77"/>
      <c r="J26" s="30" t="str">
        <f>IF(I26="","",IFERROR(VLOOKUP(I26,郵便番号データ!$A$2:$B$851,2,FALSE),""))</f>
        <v/>
      </c>
      <c r="K26" s="232"/>
      <c r="L26" s="233"/>
      <c r="M26" s="77"/>
      <c r="N26" s="81"/>
      <c r="O26" s="77"/>
      <c r="P26" s="66" t="str">
        <f t="shared" si="0"/>
        <v/>
      </c>
      <c r="Q26" s="17" t="str">
        <f t="shared" si="1"/>
        <v/>
      </c>
    </row>
    <row r="27" spans="1:17" ht="20.25" customHeight="1" x14ac:dyDescent="0.15">
      <c r="A27" s="25">
        <v>22</v>
      </c>
      <c r="B27" s="26" t="str">
        <f>IF(C27="","",IF(COUNTA(C27:P27)=13,取りまとめシート!$B$5,"エラー入力漏れ"))</f>
        <v/>
      </c>
      <c r="C27" s="75"/>
      <c r="D27" s="76"/>
      <c r="E27" s="76"/>
      <c r="F27" s="77"/>
      <c r="G27" s="77"/>
      <c r="H27" s="30" t="str">
        <f>IF(C27="","",DATEDIF(F27,設定!$A$4,"Y"))</f>
        <v/>
      </c>
      <c r="I27" s="77"/>
      <c r="J27" s="30" t="str">
        <f>IF(I27="","",IFERROR(VLOOKUP(I27,郵便番号データ!$A$2:$B$851,2,FALSE),""))</f>
        <v/>
      </c>
      <c r="K27" s="232"/>
      <c r="L27" s="233"/>
      <c r="M27" s="77"/>
      <c r="N27" s="81"/>
      <c r="O27" s="77"/>
      <c r="P27" s="66" t="str">
        <f t="shared" si="0"/>
        <v/>
      </c>
      <c r="Q27" s="17" t="str">
        <f t="shared" si="1"/>
        <v/>
      </c>
    </row>
    <row r="28" spans="1:17" ht="20.25" customHeight="1" x14ac:dyDescent="0.15">
      <c r="A28" s="25">
        <v>23</v>
      </c>
      <c r="B28" s="26" t="str">
        <f>IF(C28="","",IF(COUNTA(C28:P28)=13,取りまとめシート!$B$5,"エラー入力漏れ"))</f>
        <v/>
      </c>
      <c r="C28" s="75"/>
      <c r="D28" s="76"/>
      <c r="E28" s="76"/>
      <c r="F28" s="77"/>
      <c r="G28" s="77"/>
      <c r="H28" s="30" t="str">
        <f>IF(C28="","",DATEDIF(F28,設定!$A$4,"Y"))</f>
        <v/>
      </c>
      <c r="I28" s="77"/>
      <c r="J28" s="30" t="str">
        <f>IF(I28="","",IFERROR(VLOOKUP(I28,郵便番号データ!$A$2:$B$851,2,FALSE),""))</f>
        <v/>
      </c>
      <c r="K28" s="232"/>
      <c r="L28" s="233"/>
      <c r="M28" s="77"/>
      <c r="N28" s="81"/>
      <c r="O28" s="77"/>
      <c r="P28" s="66" t="str">
        <f t="shared" si="0"/>
        <v/>
      </c>
      <c r="Q28" s="17" t="str">
        <f t="shared" si="1"/>
        <v/>
      </c>
    </row>
    <row r="29" spans="1:17" ht="20.25" customHeight="1" x14ac:dyDescent="0.15">
      <c r="A29" s="25">
        <v>24</v>
      </c>
      <c r="B29" s="26" t="str">
        <f>IF(C29="","",IF(COUNTA(C29:P29)=13,取りまとめシート!$B$5,"エラー入力漏れ"))</f>
        <v/>
      </c>
      <c r="C29" s="75"/>
      <c r="D29" s="76"/>
      <c r="E29" s="76"/>
      <c r="F29" s="77"/>
      <c r="G29" s="77"/>
      <c r="H29" s="30" t="str">
        <f>IF(C29="","",DATEDIF(F29,設定!$A$4,"Y"))</f>
        <v/>
      </c>
      <c r="I29" s="77"/>
      <c r="J29" s="30" t="str">
        <f>IF(I29="","",IFERROR(VLOOKUP(I29,郵便番号データ!$A$2:$B$851,2,FALSE),""))</f>
        <v/>
      </c>
      <c r="K29" s="232"/>
      <c r="L29" s="233"/>
      <c r="M29" s="77"/>
      <c r="N29" s="81"/>
      <c r="O29" s="77"/>
      <c r="P29" s="66" t="str">
        <f t="shared" si="0"/>
        <v/>
      </c>
      <c r="Q29" s="17" t="str">
        <f t="shared" si="1"/>
        <v/>
      </c>
    </row>
    <row r="30" spans="1:17" ht="20.25" customHeight="1" x14ac:dyDescent="0.15">
      <c r="A30" s="25">
        <v>25</v>
      </c>
      <c r="B30" s="26" t="str">
        <f>IF(C30="","",IF(COUNTA(C30:P30)=13,取りまとめシート!$B$5,"エラー入力漏れ"))</f>
        <v/>
      </c>
      <c r="C30" s="75"/>
      <c r="D30" s="76"/>
      <c r="E30" s="76"/>
      <c r="F30" s="77"/>
      <c r="G30" s="77"/>
      <c r="H30" s="30" t="str">
        <f>IF(C30="","",DATEDIF(F30,設定!$A$4,"Y"))</f>
        <v/>
      </c>
      <c r="I30" s="77"/>
      <c r="J30" s="30" t="str">
        <f>IF(I30="","",IFERROR(VLOOKUP(I30,郵便番号データ!$A$2:$B$851,2,FALSE),""))</f>
        <v/>
      </c>
      <c r="K30" s="232"/>
      <c r="L30" s="233"/>
      <c r="M30" s="77"/>
      <c r="N30" s="81"/>
      <c r="O30" s="77"/>
      <c r="P30" s="66" t="str">
        <f t="shared" si="0"/>
        <v/>
      </c>
      <c r="Q30" s="17" t="str">
        <f t="shared" si="1"/>
        <v/>
      </c>
    </row>
    <row r="31" spans="1:17" ht="20.25" customHeight="1" x14ac:dyDescent="0.15">
      <c r="A31" s="25">
        <v>26</v>
      </c>
      <c r="B31" s="26" t="str">
        <f>IF(C31="","",IF(COUNTA(C31:P31)=13,取りまとめシート!$B$5,"エラー入力漏れ"))</f>
        <v/>
      </c>
      <c r="C31" s="75"/>
      <c r="D31" s="76"/>
      <c r="E31" s="76"/>
      <c r="F31" s="77"/>
      <c r="G31" s="77"/>
      <c r="H31" s="30" t="str">
        <f>IF(C31="","",DATEDIF(F31,設定!$A$4,"Y"))</f>
        <v/>
      </c>
      <c r="I31" s="77"/>
      <c r="J31" s="30" t="str">
        <f>IF(I31="","",IFERROR(VLOOKUP(I31,郵便番号データ!$A$2:$B$851,2,FALSE),""))</f>
        <v/>
      </c>
      <c r="K31" s="232"/>
      <c r="L31" s="233"/>
      <c r="M31" s="77"/>
      <c r="N31" s="81"/>
      <c r="O31" s="77"/>
      <c r="P31" s="66" t="str">
        <f t="shared" si="0"/>
        <v/>
      </c>
      <c r="Q31" s="17" t="str">
        <f t="shared" si="1"/>
        <v/>
      </c>
    </row>
    <row r="32" spans="1:17" ht="20.25" customHeight="1" x14ac:dyDescent="0.15">
      <c r="A32" s="25">
        <v>27</v>
      </c>
      <c r="B32" s="26" t="str">
        <f>IF(C32="","",IF(COUNTA(C32:P32)=13,取りまとめシート!$B$5,"エラー入力漏れ"))</f>
        <v/>
      </c>
      <c r="C32" s="75"/>
      <c r="D32" s="76"/>
      <c r="E32" s="76"/>
      <c r="F32" s="77"/>
      <c r="G32" s="77"/>
      <c r="H32" s="30" t="str">
        <f>IF(C32="","",DATEDIF(F32,設定!$A$4,"Y"))</f>
        <v/>
      </c>
      <c r="I32" s="77"/>
      <c r="J32" s="30" t="str">
        <f>IF(I32="","",IFERROR(VLOOKUP(I32,郵便番号データ!$A$2:$B$851,2,FALSE),""))</f>
        <v/>
      </c>
      <c r="K32" s="232"/>
      <c r="L32" s="233"/>
      <c r="M32" s="77"/>
      <c r="N32" s="81"/>
      <c r="O32" s="77"/>
      <c r="P32" s="66" t="str">
        <f t="shared" si="0"/>
        <v/>
      </c>
      <c r="Q32" s="17" t="str">
        <f t="shared" si="1"/>
        <v/>
      </c>
    </row>
    <row r="33" spans="1:17" ht="20.25" customHeight="1" x14ac:dyDescent="0.15">
      <c r="A33" s="25">
        <v>28</v>
      </c>
      <c r="B33" s="26" t="str">
        <f>IF(C33="","",IF(COUNTA(C33:P33)=13,取りまとめシート!$B$5,"エラー入力漏れ"))</f>
        <v/>
      </c>
      <c r="C33" s="75"/>
      <c r="D33" s="76"/>
      <c r="E33" s="76"/>
      <c r="F33" s="77"/>
      <c r="G33" s="77"/>
      <c r="H33" s="30" t="str">
        <f>IF(C33="","",DATEDIF(F33,設定!$A$4,"Y"))</f>
        <v/>
      </c>
      <c r="I33" s="77"/>
      <c r="J33" s="30" t="str">
        <f>IF(I33="","",IFERROR(VLOOKUP(I33,郵便番号データ!$A$2:$B$851,2,FALSE),""))</f>
        <v/>
      </c>
      <c r="K33" s="232"/>
      <c r="L33" s="233"/>
      <c r="M33" s="77"/>
      <c r="N33" s="81"/>
      <c r="O33" s="77"/>
      <c r="P33" s="66" t="str">
        <f t="shared" si="0"/>
        <v/>
      </c>
      <c r="Q33" s="17" t="str">
        <f t="shared" si="1"/>
        <v/>
      </c>
    </row>
    <row r="34" spans="1:17" ht="20.25" customHeight="1" x14ac:dyDescent="0.15">
      <c r="A34" s="25">
        <v>29</v>
      </c>
      <c r="B34" s="26" t="str">
        <f>IF(C34="","",IF(COUNTA(C34:P34)=13,取りまとめシート!$B$5,"エラー入力漏れ"))</f>
        <v/>
      </c>
      <c r="C34" s="75"/>
      <c r="D34" s="76"/>
      <c r="E34" s="76"/>
      <c r="F34" s="77"/>
      <c r="G34" s="77"/>
      <c r="H34" s="30" t="str">
        <f>IF(C34="","",DATEDIF(F34,設定!$A$4,"Y"))</f>
        <v/>
      </c>
      <c r="I34" s="77"/>
      <c r="J34" s="30" t="str">
        <f>IF(I34="","",IFERROR(VLOOKUP(I34,郵便番号データ!$A$2:$B$851,2,FALSE),""))</f>
        <v/>
      </c>
      <c r="K34" s="232"/>
      <c r="L34" s="233"/>
      <c r="M34" s="77"/>
      <c r="N34" s="81"/>
      <c r="O34" s="77"/>
      <c r="P34" s="66" t="str">
        <f t="shared" si="0"/>
        <v/>
      </c>
      <c r="Q34" s="17" t="str">
        <f t="shared" si="1"/>
        <v/>
      </c>
    </row>
    <row r="35" spans="1:17" ht="20.25" customHeight="1" x14ac:dyDescent="0.15">
      <c r="A35" s="25">
        <v>30</v>
      </c>
      <c r="B35" s="26" t="str">
        <f>IF(C35="","",IF(COUNTA(C35:P35)=13,取りまとめシート!$B$5,"エラー入力漏れ"))</f>
        <v/>
      </c>
      <c r="C35" s="75"/>
      <c r="D35" s="76"/>
      <c r="E35" s="76"/>
      <c r="F35" s="77"/>
      <c r="G35" s="77"/>
      <c r="H35" s="30" t="str">
        <f>IF(C35="","",DATEDIF(F35,設定!$A$4,"Y"))</f>
        <v/>
      </c>
      <c r="I35" s="77"/>
      <c r="J35" s="30" t="str">
        <f>IF(I35="","",IFERROR(VLOOKUP(I35,郵便番号データ!$A$2:$B$851,2,FALSE),""))</f>
        <v/>
      </c>
      <c r="K35" s="232"/>
      <c r="L35" s="233"/>
      <c r="M35" s="77"/>
      <c r="N35" s="81"/>
      <c r="O35" s="77"/>
      <c r="P35" s="66" t="str">
        <f t="shared" si="0"/>
        <v/>
      </c>
      <c r="Q35" s="17" t="str">
        <f t="shared" si="1"/>
        <v/>
      </c>
    </row>
    <row r="36" spans="1:17" ht="20.25" customHeight="1" x14ac:dyDescent="0.15">
      <c r="A36" s="25">
        <v>31</v>
      </c>
      <c r="B36" s="26" t="str">
        <f>IF(C36="","",IF(COUNTA(C36:P36)=13,取りまとめシート!$B$5,"エラー入力漏れ"))</f>
        <v/>
      </c>
      <c r="C36" s="75"/>
      <c r="D36" s="76"/>
      <c r="E36" s="76"/>
      <c r="F36" s="77"/>
      <c r="G36" s="77"/>
      <c r="H36" s="30" t="str">
        <f>IF(C36="","",DATEDIF(F36,設定!$A$4,"Y"))</f>
        <v/>
      </c>
      <c r="I36" s="77"/>
      <c r="J36" s="30" t="str">
        <f>IF(I36="","",IFERROR(VLOOKUP(I36,郵便番号データ!$A$2:$B$851,2,FALSE),""))</f>
        <v/>
      </c>
      <c r="K36" s="232"/>
      <c r="L36" s="233"/>
      <c r="M36" s="77"/>
      <c r="N36" s="81"/>
      <c r="O36" s="77"/>
      <c r="P36" s="66" t="str">
        <f t="shared" si="0"/>
        <v/>
      </c>
      <c r="Q36" s="17" t="str">
        <f t="shared" si="1"/>
        <v/>
      </c>
    </row>
    <row r="37" spans="1:17" ht="20.25" customHeight="1" x14ac:dyDescent="0.15">
      <c r="A37" s="25">
        <v>32</v>
      </c>
      <c r="B37" s="26" t="str">
        <f>IF(C37="","",IF(COUNTA(C37:P37)=13,取りまとめシート!$B$5,"エラー入力漏れ"))</f>
        <v/>
      </c>
      <c r="C37" s="75"/>
      <c r="D37" s="76"/>
      <c r="E37" s="76"/>
      <c r="F37" s="77"/>
      <c r="G37" s="77"/>
      <c r="H37" s="30" t="str">
        <f>IF(C37="","",DATEDIF(F37,設定!$A$4,"Y"))</f>
        <v/>
      </c>
      <c r="I37" s="77"/>
      <c r="J37" s="30" t="str">
        <f>IF(I37="","",IFERROR(VLOOKUP(I37,郵便番号データ!$A$2:$B$851,2,FALSE),""))</f>
        <v/>
      </c>
      <c r="K37" s="232"/>
      <c r="L37" s="233"/>
      <c r="M37" s="77"/>
      <c r="N37" s="81"/>
      <c r="O37" s="77"/>
      <c r="P37" s="66" t="str">
        <f t="shared" si="0"/>
        <v/>
      </c>
      <c r="Q37" s="17" t="str">
        <f t="shared" si="1"/>
        <v/>
      </c>
    </row>
    <row r="38" spans="1:17" ht="20.25" customHeight="1" x14ac:dyDescent="0.15">
      <c r="A38" s="25">
        <v>33</v>
      </c>
      <c r="B38" s="26" t="str">
        <f>IF(C38="","",IF(COUNTA(C38:P38)=13,取りまとめシート!$B$5,"エラー入力漏れ"))</f>
        <v/>
      </c>
      <c r="C38" s="75"/>
      <c r="D38" s="76"/>
      <c r="E38" s="76"/>
      <c r="F38" s="77"/>
      <c r="G38" s="77"/>
      <c r="H38" s="30" t="str">
        <f>IF(C38="","",DATEDIF(F38,設定!$A$4,"Y"))</f>
        <v/>
      </c>
      <c r="I38" s="77"/>
      <c r="J38" s="30" t="str">
        <f>IF(I38="","",IFERROR(VLOOKUP(I38,郵便番号データ!$A$2:$B$851,2,FALSE),""))</f>
        <v/>
      </c>
      <c r="K38" s="232"/>
      <c r="L38" s="233"/>
      <c r="M38" s="77"/>
      <c r="N38" s="81"/>
      <c r="O38" s="77"/>
      <c r="P38" s="66" t="str">
        <f t="shared" ref="P38:P55" si="2">IF(C38="","",IF(H38&gt;=15,"一般","少年"))</f>
        <v/>
      </c>
      <c r="Q38" s="17" t="str">
        <f t="shared" si="1"/>
        <v/>
      </c>
    </row>
    <row r="39" spans="1:17" ht="20.25" customHeight="1" x14ac:dyDescent="0.15">
      <c r="A39" s="25">
        <v>34</v>
      </c>
      <c r="B39" s="26" t="str">
        <f>IF(C39="","",IF(COUNTA(C39:P39)=13,取りまとめシート!$B$5,"エラー入力漏れ"))</f>
        <v/>
      </c>
      <c r="C39" s="75"/>
      <c r="D39" s="76"/>
      <c r="E39" s="76"/>
      <c r="F39" s="77"/>
      <c r="G39" s="77"/>
      <c r="H39" s="30" t="str">
        <f>IF(C39="","",DATEDIF(F39,設定!$A$4,"Y"))</f>
        <v/>
      </c>
      <c r="I39" s="77"/>
      <c r="J39" s="30" t="str">
        <f>IF(I39="","",IFERROR(VLOOKUP(I39,郵便番号データ!$A$2:$B$851,2,FALSE),""))</f>
        <v/>
      </c>
      <c r="K39" s="232"/>
      <c r="L39" s="233"/>
      <c r="M39" s="77"/>
      <c r="N39" s="81"/>
      <c r="O39" s="77"/>
      <c r="P39" s="66" t="str">
        <f t="shared" si="2"/>
        <v/>
      </c>
      <c r="Q39" s="17" t="str">
        <f t="shared" si="1"/>
        <v/>
      </c>
    </row>
    <row r="40" spans="1:17" ht="20.25" customHeight="1" x14ac:dyDescent="0.15">
      <c r="A40" s="25">
        <v>35</v>
      </c>
      <c r="B40" s="26" t="str">
        <f>IF(C40="","",IF(COUNTA(C40:P40)=13,取りまとめシート!$B$5,"エラー入力漏れ"))</f>
        <v/>
      </c>
      <c r="C40" s="75"/>
      <c r="D40" s="76"/>
      <c r="E40" s="76"/>
      <c r="F40" s="77"/>
      <c r="G40" s="77"/>
      <c r="H40" s="30" t="str">
        <f>IF(C40="","",DATEDIF(F40,設定!$A$4,"Y"))</f>
        <v/>
      </c>
      <c r="I40" s="77"/>
      <c r="J40" s="30" t="str">
        <f>IF(I40="","",IFERROR(VLOOKUP(I40,郵便番号データ!$A$2:$B$851,2,FALSE),""))</f>
        <v/>
      </c>
      <c r="K40" s="232"/>
      <c r="L40" s="233"/>
      <c r="M40" s="77"/>
      <c r="N40" s="81"/>
      <c r="O40" s="77"/>
      <c r="P40" s="66" t="str">
        <f t="shared" si="2"/>
        <v/>
      </c>
      <c r="Q40" s="17" t="str">
        <f t="shared" si="1"/>
        <v/>
      </c>
    </row>
    <row r="41" spans="1:17" ht="20.25" customHeight="1" x14ac:dyDescent="0.15">
      <c r="A41" s="25">
        <v>36</v>
      </c>
      <c r="B41" s="26" t="str">
        <f>IF(C41="","",IF(COUNTA(C41:P41)=13,取りまとめシート!$B$5,"エラー入力漏れ"))</f>
        <v/>
      </c>
      <c r="C41" s="75"/>
      <c r="D41" s="76"/>
      <c r="E41" s="76"/>
      <c r="F41" s="77"/>
      <c r="G41" s="77"/>
      <c r="H41" s="30" t="str">
        <f>IF(C41="","",DATEDIF(F41,設定!$A$4,"Y"))</f>
        <v/>
      </c>
      <c r="I41" s="77"/>
      <c r="J41" s="30" t="str">
        <f>IF(I41="","",IFERROR(VLOOKUP(I41,郵便番号データ!$A$2:$B$851,2,FALSE),""))</f>
        <v/>
      </c>
      <c r="K41" s="232"/>
      <c r="L41" s="233"/>
      <c r="M41" s="77"/>
      <c r="N41" s="81"/>
      <c r="O41" s="77"/>
      <c r="P41" s="66" t="str">
        <f t="shared" si="2"/>
        <v/>
      </c>
      <c r="Q41" s="17" t="str">
        <f t="shared" si="1"/>
        <v/>
      </c>
    </row>
    <row r="42" spans="1:17" ht="20.25" customHeight="1" x14ac:dyDescent="0.15">
      <c r="A42" s="25">
        <v>37</v>
      </c>
      <c r="B42" s="26" t="str">
        <f>IF(C42="","",IF(COUNTA(C42:P42)=13,取りまとめシート!$B$5,"エラー入力漏れ"))</f>
        <v/>
      </c>
      <c r="C42" s="75"/>
      <c r="D42" s="76"/>
      <c r="E42" s="76"/>
      <c r="F42" s="77"/>
      <c r="G42" s="77"/>
      <c r="H42" s="30" t="str">
        <f>IF(C42="","",DATEDIF(F42,設定!$A$4,"Y"))</f>
        <v/>
      </c>
      <c r="I42" s="77"/>
      <c r="J42" s="30" t="str">
        <f>IF(I42="","",IFERROR(VLOOKUP(I42,郵便番号データ!$A$2:$B$851,2,FALSE),""))</f>
        <v/>
      </c>
      <c r="K42" s="232"/>
      <c r="L42" s="233"/>
      <c r="M42" s="77"/>
      <c r="N42" s="81"/>
      <c r="O42" s="77"/>
      <c r="P42" s="66" t="str">
        <f t="shared" si="2"/>
        <v/>
      </c>
      <c r="Q42" s="17" t="str">
        <f t="shared" si="1"/>
        <v/>
      </c>
    </row>
    <row r="43" spans="1:17" ht="20.25" customHeight="1" x14ac:dyDescent="0.15">
      <c r="A43" s="25">
        <v>38</v>
      </c>
      <c r="B43" s="26" t="str">
        <f>IF(C43="","",IF(COUNTA(C43:P43)=13,取りまとめシート!$B$5,"エラー入力漏れ"))</f>
        <v/>
      </c>
      <c r="C43" s="75"/>
      <c r="D43" s="76"/>
      <c r="E43" s="76"/>
      <c r="F43" s="77"/>
      <c r="G43" s="77"/>
      <c r="H43" s="30" t="str">
        <f>IF(C43="","",DATEDIF(F43,設定!$A$4,"Y"))</f>
        <v/>
      </c>
      <c r="I43" s="77"/>
      <c r="J43" s="30" t="str">
        <f>IF(I43="","",IFERROR(VLOOKUP(I43,郵便番号データ!$A$2:$B$851,2,FALSE),""))</f>
        <v/>
      </c>
      <c r="K43" s="232"/>
      <c r="L43" s="233"/>
      <c r="M43" s="77"/>
      <c r="N43" s="81"/>
      <c r="O43" s="77"/>
      <c r="P43" s="66" t="str">
        <f t="shared" si="2"/>
        <v/>
      </c>
      <c r="Q43" s="17" t="str">
        <f t="shared" si="1"/>
        <v/>
      </c>
    </row>
    <row r="44" spans="1:17" ht="20.25" customHeight="1" x14ac:dyDescent="0.15">
      <c r="A44" s="25">
        <v>39</v>
      </c>
      <c r="B44" s="26" t="str">
        <f>IF(C44="","",IF(COUNTA(C44:P44)=13,取りまとめシート!$B$5,"エラー入力漏れ"))</f>
        <v/>
      </c>
      <c r="C44" s="75"/>
      <c r="D44" s="76"/>
      <c r="E44" s="76"/>
      <c r="F44" s="77"/>
      <c r="G44" s="77"/>
      <c r="H44" s="30" t="str">
        <f>IF(C44="","",DATEDIF(F44,設定!$A$4,"Y"))</f>
        <v/>
      </c>
      <c r="I44" s="77"/>
      <c r="J44" s="30" t="str">
        <f>IF(I44="","",IFERROR(VLOOKUP(I44,郵便番号データ!$A$2:$B$851,2,FALSE),""))</f>
        <v/>
      </c>
      <c r="K44" s="232"/>
      <c r="L44" s="233"/>
      <c r="M44" s="77"/>
      <c r="N44" s="81"/>
      <c r="O44" s="77"/>
      <c r="P44" s="66" t="str">
        <f t="shared" si="2"/>
        <v/>
      </c>
      <c r="Q44" s="17" t="str">
        <f t="shared" si="1"/>
        <v/>
      </c>
    </row>
    <row r="45" spans="1:17" ht="20.25" customHeight="1" x14ac:dyDescent="0.15">
      <c r="A45" s="25">
        <v>40</v>
      </c>
      <c r="B45" s="26" t="str">
        <f>IF(C45="","",IF(COUNTA(C45:P45)=13,取りまとめシート!$B$5,"エラー入力漏れ"))</f>
        <v/>
      </c>
      <c r="C45" s="75"/>
      <c r="D45" s="76"/>
      <c r="E45" s="76"/>
      <c r="F45" s="77"/>
      <c r="G45" s="77"/>
      <c r="H45" s="30" t="str">
        <f>IF(C45="","",DATEDIF(F45,設定!$A$4,"Y"))</f>
        <v/>
      </c>
      <c r="I45" s="77"/>
      <c r="J45" s="30" t="str">
        <f>IF(I45="","",IFERROR(VLOOKUP(I45,郵便番号データ!$A$2:$B$851,2,FALSE),""))</f>
        <v/>
      </c>
      <c r="K45" s="232"/>
      <c r="L45" s="233"/>
      <c r="M45" s="77"/>
      <c r="N45" s="81"/>
      <c r="O45" s="77"/>
      <c r="P45" s="66" t="str">
        <f t="shared" si="2"/>
        <v/>
      </c>
      <c r="Q45" s="17" t="str">
        <f t="shared" si="1"/>
        <v/>
      </c>
    </row>
    <row r="46" spans="1:17" ht="20.25" customHeight="1" x14ac:dyDescent="0.15">
      <c r="A46" s="25">
        <v>41</v>
      </c>
      <c r="B46" s="26" t="str">
        <f>IF(C46="","",IF(COUNTA(C46:P46)=13,取りまとめシート!$B$5,"エラー入力漏れ"))</f>
        <v/>
      </c>
      <c r="C46" s="75"/>
      <c r="D46" s="76"/>
      <c r="E46" s="76"/>
      <c r="F46" s="77"/>
      <c r="G46" s="77"/>
      <c r="H46" s="30" t="str">
        <f>IF(C46="","",DATEDIF(F46,設定!$A$4,"Y"))</f>
        <v/>
      </c>
      <c r="I46" s="77"/>
      <c r="J46" s="30" t="str">
        <f>IF(I46="","",IFERROR(VLOOKUP(I46,郵便番号データ!$A$2:$B$851,2,FALSE),""))</f>
        <v/>
      </c>
      <c r="K46" s="232"/>
      <c r="L46" s="233"/>
      <c r="M46" s="77"/>
      <c r="N46" s="81"/>
      <c r="O46" s="77"/>
      <c r="P46" s="66" t="str">
        <f t="shared" si="2"/>
        <v/>
      </c>
      <c r="Q46" s="17" t="str">
        <f t="shared" si="1"/>
        <v/>
      </c>
    </row>
    <row r="47" spans="1:17" ht="20.25" customHeight="1" x14ac:dyDescent="0.15">
      <c r="A47" s="25">
        <v>42</v>
      </c>
      <c r="B47" s="26" t="str">
        <f>IF(C47="","",IF(COUNTA(C47:P47)=13,取りまとめシート!$B$5,"エラー入力漏れ"))</f>
        <v/>
      </c>
      <c r="C47" s="75"/>
      <c r="D47" s="76"/>
      <c r="E47" s="76"/>
      <c r="F47" s="77"/>
      <c r="G47" s="77"/>
      <c r="H47" s="30" t="str">
        <f>IF(C47="","",DATEDIF(F47,設定!$A$4,"Y"))</f>
        <v/>
      </c>
      <c r="I47" s="77"/>
      <c r="J47" s="30" t="str">
        <f>IF(I47="","",IFERROR(VLOOKUP(I47,郵便番号データ!$A$2:$B$851,2,FALSE),""))</f>
        <v/>
      </c>
      <c r="K47" s="232"/>
      <c r="L47" s="233"/>
      <c r="M47" s="77"/>
      <c r="N47" s="81"/>
      <c r="O47" s="77"/>
      <c r="P47" s="66" t="str">
        <f t="shared" si="2"/>
        <v/>
      </c>
      <c r="Q47" s="17" t="str">
        <f t="shared" si="1"/>
        <v/>
      </c>
    </row>
    <row r="48" spans="1:17" ht="20.25" customHeight="1" x14ac:dyDescent="0.15">
      <c r="A48" s="25">
        <v>43</v>
      </c>
      <c r="B48" s="26" t="str">
        <f>IF(C48="","",IF(COUNTA(C48:P48)=13,取りまとめシート!$B$5,"エラー入力漏れ"))</f>
        <v/>
      </c>
      <c r="C48" s="75"/>
      <c r="D48" s="76"/>
      <c r="E48" s="76"/>
      <c r="F48" s="77"/>
      <c r="G48" s="77"/>
      <c r="H48" s="30" t="str">
        <f>IF(C48="","",DATEDIF(F48,設定!$A$4,"Y"))</f>
        <v/>
      </c>
      <c r="I48" s="77"/>
      <c r="J48" s="30" t="str">
        <f>IF(I48="","",IFERROR(VLOOKUP(I48,郵便番号データ!$A$2:$B$851,2,FALSE),""))</f>
        <v/>
      </c>
      <c r="K48" s="232"/>
      <c r="L48" s="233"/>
      <c r="M48" s="77"/>
      <c r="N48" s="81"/>
      <c r="O48" s="77"/>
      <c r="P48" s="66" t="str">
        <f t="shared" si="2"/>
        <v/>
      </c>
      <c r="Q48" s="17" t="str">
        <f t="shared" si="1"/>
        <v/>
      </c>
    </row>
    <row r="49" spans="1:17" ht="20.25" customHeight="1" x14ac:dyDescent="0.15">
      <c r="A49" s="25">
        <v>44</v>
      </c>
      <c r="B49" s="26" t="str">
        <f>IF(C49="","",IF(COUNTA(C49:P49)=13,取りまとめシート!$B$5,"エラー入力漏れ"))</f>
        <v/>
      </c>
      <c r="C49" s="75"/>
      <c r="D49" s="76"/>
      <c r="E49" s="76"/>
      <c r="F49" s="77"/>
      <c r="G49" s="77"/>
      <c r="H49" s="30" t="str">
        <f>IF(C49="","",DATEDIF(F49,設定!$A$4,"Y"))</f>
        <v/>
      </c>
      <c r="I49" s="77"/>
      <c r="J49" s="30" t="str">
        <f>IF(I49="","",IFERROR(VLOOKUP(I49,郵便番号データ!$A$2:$B$851,2,FALSE),""))</f>
        <v/>
      </c>
      <c r="K49" s="232"/>
      <c r="L49" s="233"/>
      <c r="M49" s="77"/>
      <c r="N49" s="81"/>
      <c r="O49" s="77"/>
      <c r="P49" s="66" t="str">
        <f t="shared" si="2"/>
        <v/>
      </c>
      <c r="Q49" s="17" t="str">
        <f t="shared" si="1"/>
        <v/>
      </c>
    </row>
    <row r="50" spans="1:17" ht="20.25" customHeight="1" x14ac:dyDescent="0.15">
      <c r="A50" s="25">
        <v>45</v>
      </c>
      <c r="B50" s="26" t="str">
        <f>IF(C50="","",IF(COUNTA(C50:P50)=13,取りまとめシート!$B$5,"エラー入力漏れ"))</f>
        <v/>
      </c>
      <c r="C50" s="75"/>
      <c r="D50" s="76"/>
      <c r="E50" s="76"/>
      <c r="F50" s="77"/>
      <c r="G50" s="77"/>
      <c r="H50" s="30" t="str">
        <f>IF(C50="","",DATEDIF(F50,設定!$A$4,"Y"))</f>
        <v/>
      </c>
      <c r="I50" s="77"/>
      <c r="J50" s="30" t="str">
        <f>IF(I50="","",IFERROR(VLOOKUP(I50,郵便番号データ!$A$2:$B$851,2,FALSE),""))</f>
        <v/>
      </c>
      <c r="K50" s="232"/>
      <c r="L50" s="233"/>
      <c r="M50" s="77"/>
      <c r="N50" s="81"/>
      <c r="O50" s="77"/>
      <c r="P50" s="66" t="str">
        <f t="shared" si="2"/>
        <v/>
      </c>
      <c r="Q50" s="17" t="str">
        <f t="shared" si="1"/>
        <v/>
      </c>
    </row>
    <row r="51" spans="1:17" ht="20.25" customHeight="1" x14ac:dyDescent="0.15">
      <c r="A51" s="25">
        <v>46</v>
      </c>
      <c r="B51" s="26" t="str">
        <f>IF(C51="","",IF(COUNTA(C51:P51)=13,取りまとめシート!$B$5,"エラー入力漏れ"))</f>
        <v/>
      </c>
      <c r="C51" s="75"/>
      <c r="D51" s="76"/>
      <c r="E51" s="76"/>
      <c r="F51" s="77"/>
      <c r="G51" s="77"/>
      <c r="H51" s="30" t="str">
        <f>IF(C51="","",DATEDIF(F51,設定!$A$4,"Y"))</f>
        <v/>
      </c>
      <c r="I51" s="77"/>
      <c r="J51" s="30" t="str">
        <f>IF(I51="","",IFERROR(VLOOKUP(I51,郵便番号データ!$A$2:$B$851,2,FALSE),""))</f>
        <v/>
      </c>
      <c r="K51" s="232"/>
      <c r="L51" s="233"/>
      <c r="M51" s="77"/>
      <c r="N51" s="81"/>
      <c r="O51" s="77"/>
      <c r="P51" s="66" t="str">
        <f t="shared" si="2"/>
        <v/>
      </c>
      <c r="Q51" s="17" t="str">
        <f t="shared" si="1"/>
        <v/>
      </c>
    </row>
    <row r="52" spans="1:17" ht="20.25" customHeight="1" x14ac:dyDescent="0.15">
      <c r="A52" s="25">
        <v>47</v>
      </c>
      <c r="B52" s="26" t="str">
        <f>IF(C52="","",IF(COUNTA(C52:P52)=13,取りまとめシート!$B$5,"エラー入力漏れ"))</f>
        <v/>
      </c>
      <c r="C52" s="75"/>
      <c r="D52" s="76"/>
      <c r="E52" s="76"/>
      <c r="F52" s="77"/>
      <c r="G52" s="77"/>
      <c r="H52" s="30" t="str">
        <f>IF(C52="","",DATEDIF(F52,設定!$A$4,"Y"))</f>
        <v/>
      </c>
      <c r="I52" s="77"/>
      <c r="J52" s="30" t="str">
        <f>IF(I52="","",IFERROR(VLOOKUP(I52,郵便番号データ!$A$2:$B$851,2,FALSE),""))</f>
        <v/>
      </c>
      <c r="K52" s="232"/>
      <c r="L52" s="233"/>
      <c r="M52" s="77"/>
      <c r="N52" s="81"/>
      <c r="O52" s="77"/>
      <c r="P52" s="66" t="str">
        <f t="shared" si="2"/>
        <v/>
      </c>
      <c r="Q52" s="17" t="str">
        <f t="shared" si="1"/>
        <v/>
      </c>
    </row>
    <row r="53" spans="1:17" ht="20.25" customHeight="1" x14ac:dyDescent="0.15">
      <c r="A53" s="25">
        <v>48</v>
      </c>
      <c r="B53" s="26" t="str">
        <f>IF(C53="","",IF(COUNTA(C53:P53)=13,取りまとめシート!$B$5,"エラー入力漏れ"))</f>
        <v/>
      </c>
      <c r="C53" s="75"/>
      <c r="D53" s="76"/>
      <c r="E53" s="76"/>
      <c r="F53" s="77"/>
      <c r="G53" s="77"/>
      <c r="H53" s="30" t="str">
        <f>IF(C53="","",DATEDIF(F53,設定!$A$4,"Y"))</f>
        <v/>
      </c>
      <c r="I53" s="77"/>
      <c r="J53" s="30" t="str">
        <f>IF(I53="","",IFERROR(VLOOKUP(I53,郵便番号データ!$A$2:$B$851,2,FALSE),""))</f>
        <v/>
      </c>
      <c r="K53" s="232"/>
      <c r="L53" s="233"/>
      <c r="M53" s="77"/>
      <c r="N53" s="81"/>
      <c r="O53" s="77"/>
      <c r="P53" s="66" t="str">
        <f t="shared" si="2"/>
        <v/>
      </c>
      <c r="Q53" s="17" t="str">
        <f t="shared" si="1"/>
        <v/>
      </c>
    </row>
    <row r="54" spans="1:17" ht="20.25" customHeight="1" x14ac:dyDescent="0.15">
      <c r="A54" s="25">
        <v>49</v>
      </c>
      <c r="B54" s="26" t="str">
        <f>IF(C54="","",IF(COUNTA(C54:P54)=13,取りまとめシート!$B$5,"エラー入力漏れ"))</f>
        <v/>
      </c>
      <c r="C54" s="75"/>
      <c r="D54" s="76"/>
      <c r="E54" s="76"/>
      <c r="F54" s="77"/>
      <c r="G54" s="77"/>
      <c r="H54" s="30" t="str">
        <f>IF(C54="","",DATEDIF(F54,設定!$A$4,"Y"))</f>
        <v/>
      </c>
      <c r="I54" s="77"/>
      <c r="J54" s="30" t="str">
        <f>IF(I54="","",IFERROR(VLOOKUP(I54,郵便番号データ!$A$2:$B$851,2,FALSE),""))</f>
        <v/>
      </c>
      <c r="K54" s="232"/>
      <c r="L54" s="233"/>
      <c r="M54" s="77"/>
      <c r="N54" s="81"/>
      <c r="O54" s="77"/>
      <c r="P54" s="66" t="str">
        <f t="shared" si="2"/>
        <v/>
      </c>
      <c r="Q54" s="17" t="str">
        <f t="shared" si="1"/>
        <v/>
      </c>
    </row>
    <row r="55" spans="1:17" ht="20.25" customHeight="1" x14ac:dyDescent="0.15">
      <c r="A55" s="31">
        <v>50</v>
      </c>
      <c r="B55" s="32" t="str">
        <f>IF(C55="","",IF(COUNTA(C55:P55)=13,取りまとめシート!$B$5,"エラー入力漏れ"))</f>
        <v/>
      </c>
      <c r="C55" s="78"/>
      <c r="D55" s="79"/>
      <c r="E55" s="79"/>
      <c r="F55" s="80"/>
      <c r="G55" s="80"/>
      <c r="H55" s="36" t="str">
        <f>IF(C55="","",DATEDIF(F55,設定!$A$4,"Y"))</f>
        <v/>
      </c>
      <c r="I55" s="80"/>
      <c r="J55" s="36" t="str">
        <f>IF(I55="","",IFERROR(VLOOKUP(I55,郵便番号データ!$A$2:$B$851,2,FALSE),""))</f>
        <v/>
      </c>
      <c r="K55" s="234"/>
      <c r="L55" s="235"/>
      <c r="M55" s="80"/>
      <c r="N55" s="82"/>
      <c r="O55" s="80"/>
      <c r="P55" s="67" t="str">
        <f t="shared" si="2"/>
        <v/>
      </c>
      <c r="Q55" s="17" t="str">
        <f t="shared" si="1"/>
        <v/>
      </c>
    </row>
    <row r="56" spans="1:17" ht="18" customHeight="1" x14ac:dyDescent="0.15">
      <c r="A56" s="17"/>
      <c r="B56" s="16"/>
      <c r="C56" s="16"/>
      <c r="P56" s="17"/>
      <c r="Q56" s="17"/>
    </row>
    <row r="57" spans="1:17" ht="18" customHeight="1" x14ac:dyDescent="0.15">
      <c r="A57" s="17"/>
      <c r="B57" s="16"/>
      <c r="C57" s="16"/>
      <c r="P57" s="17"/>
      <c r="Q57" s="17"/>
    </row>
    <row r="58" spans="1:17" ht="18" customHeight="1" x14ac:dyDescent="0.15">
      <c r="A58" s="17"/>
      <c r="B58" s="16"/>
      <c r="C58" s="16"/>
      <c r="P58" s="17"/>
      <c r="Q58" s="17"/>
    </row>
    <row r="59" spans="1:17" ht="18" customHeight="1" x14ac:dyDescent="0.15">
      <c r="A59" s="17"/>
      <c r="B59" s="16"/>
      <c r="C59" s="16"/>
      <c r="P59" s="17"/>
      <c r="Q59" s="17"/>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66">
    <mergeCell ref="A1:N1"/>
    <mergeCell ref="I4:K4"/>
    <mergeCell ref="M4:N4"/>
    <mergeCell ref="K5:L5"/>
    <mergeCell ref="K6:L6"/>
    <mergeCell ref="K2:K3"/>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34:L34"/>
    <mergeCell ref="K35:L35"/>
    <mergeCell ref="K36:L36"/>
    <mergeCell ref="K27:L27"/>
    <mergeCell ref="K28:L28"/>
    <mergeCell ref="K29:L29"/>
    <mergeCell ref="K30:L30"/>
    <mergeCell ref="K31:L31"/>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s>
  <phoneticPr fontId="36"/>
  <dataValidations count="3">
    <dataValidation type="list" allowBlank="1" showInputMessage="1" showErrorMessage="1" sqref="G6:G55" xr:uid="{00000000-0002-0000-0200-000000000000}">
      <formula1>"男,女"</formula1>
    </dataValidation>
    <dataValidation type="list" allowBlank="1" showInputMessage="1" showErrorMessage="1" sqref="M6:M55" xr:uid="{00000000-0002-0000-0200-000001000000}">
      <formula1>"１級,少年初段,少年二段,初段,二段"</formula1>
    </dataValidation>
    <dataValidation type="list" allowBlank="1" showInputMessage="1" showErrorMessage="1" sqref="O6:O55" xr:uid="{00000000-0002-0000-0200-000002000000}">
      <formula1>"初段,二段,三段"</formula1>
    </dataValidation>
  </dataValidations>
  <pageMargins left="0.70866141732283505" right="0.511811023622047" top="0.74803149606299202" bottom="0.74803149606299202" header="0.31496062992126" footer="0.3149606299212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B851"/>
  <sheetViews>
    <sheetView zoomScaleNormal="100" workbookViewId="0">
      <selection activeCell="M32" sqref="M32"/>
    </sheetView>
  </sheetViews>
  <sheetFormatPr defaultColWidth="9" defaultRowHeight="13.5" x14ac:dyDescent="0.15"/>
  <sheetData>
    <row r="2" spans="1:2" x14ac:dyDescent="0.15">
      <c r="A2" t="s">
        <v>62</v>
      </c>
      <c r="B2" t="s">
        <v>63</v>
      </c>
    </row>
    <row r="3" spans="1:2" x14ac:dyDescent="0.15">
      <c r="A3" t="s">
        <v>64</v>
      </c>
      <c r="B3" t="s">
        <v>65</v>
      </c>
    </row>
    <row r="4" spans="1:2" x14ac:dyDescent="0.15">
      <c r="A4" t="s">
        <v>66</v>
      </c>
      <c r="B4" t="s">
        <v>67</v>
      </c>
    </row>
    <row r="5" spans="1:2" x14ac:dyDescent="0.15">
      <c r="A5" t="s">
        <v>68</v>
      </c>
      <c r="B5" t="s">
        <v>69</v>
      </c>
    </row>
    <row r="6" spans="1:2" x14ac:dyDescent="0.15">
      <c r="A6" t="s">
        <v>70</v>
      </c>
      <c r="B6" t="s">
        <v>71</v>
      </c>
    </row>
    <row r="7" spans="1:2" x14ac:dyDescent="0.15">
      <c r="A7" t="s">
        <v>72</v>
      </c>
      <c r="B7" t="s">
        <v>73</v>
      </c>
    </row>
    <row r="8" spans="1:2" x14ac:dyDescent="0.15">
      <c r="A8" t="s">
        <v>74</v>
      </c>
      <c r="B8" t="s">
        <v>75</v>
      </c>
    </row>
    <row r="9" spans="1:2" x14ac:dyDescent="0.15">
      <c r="A9" t="s">
        <v>76</v>
      </c>
      <c r="B9" t="s">
        <v>77</v>
      </c>
    </row>
    <row r="10" spans="1:2" x14ac:dyDescent="0.15">
      <c r="A10" t="s">
        <v>78</v>
      </c>
      <c r="B10" t="s">
        <v>79</v>
      </c>
    </row>
    <row r="11" spans="1:2" x14ac:dyDescent="0.15">
      <c r="A11" t="s">
        <v>80</v>
      </c>
      <c r="B11" t="s">
        <v>81</v>
      </c>
    </row>
    <row r="12" spans="1:2" x14ac:dyDescent="0.15">
      <c r="A12" t="s">
        <v>82</v>
      </c>
      <c r="B12" t="s">
        <v>83</v>
      </c>
    </row>
    <row r="13" spans="1:2" x14ac:dyDescent="0.15">
      <c r="A13" t="s">
        <v>84</v>
      </c>
      <c r="B13" t="s">
        <v>85</v>
      </c>
    </row>
    <row r="14" spans="1:2" x14ac:dyDescent="0.15">
      <c r="A14" t="s">
        <v>86</v>
      </c>
      <c r="B14" t="s">
        <v>87</v>
      </c>
    </row>
    <row r="15" spans="1:2" x14ac:dyDescent="0.15">
      <c r="A15" t="s">
        <v>88</v>
      </c>
      <c r="B15" t="s">
        <v>89</v>
      </c>
    </row>
    <row r="16" spans="1:2" x14ac:dyDescent="0.15">
      <c r="A16" t="s">
        <v>90</v>
      </c>
      <c r="B16" t="s">
        <v>91</v>
      </c>
    </row>
    <row r="17" spans="1:2" x14ac:dyDescent="0.15">
      <c r="A17" t="s">
        <v>92</v>
      </c>
      <c r="B17" t="s">
        <v>93</v>
      </c>
    </row>
    <row r="18" spans="1:2" x14ac:dyDescent="0.15">
      <c r="A18" t="s">
        <v>94</v>
      </c>
      <c r="B18" t="s">
        <v>95</v>
      </c>
    </row>
    <row r="19" spans="1:2" x14ac:dyDescent="0.15">
      <c r="A19" t="s">
        <v>96</v>
      </c>
      <c r="B19" t="s">
        <v>97</v>
      </c>
    </row>
    <row r="20" spans="1:2" x14ac:dyDescent="0.15">
      <c r="A20" t="s">
        <v>98</v>
      </c>
      <c r="B20" t="s">
        <v>99</v>
      </c>
    </row>
    <row r="21" spans="1:2" x14ac:dyDescent="0.15">
      <c r="A21" t="s">
        <v>100</v>
      </c>
      <c r="B21" t="s">
        <v>99</v>
      </c>
    </row>
    <row r="22" spans="1:2" x14ac:dyDescent="0.15">
      <c r="A22" t="s">
        <v>101</v>
      </c>
      <c r="B22" t="s">
        <v>102</v>
      </c>
    </row>
    <row r="23" spans="1:2" x14ac:dyDescent="0.15">
      <c r="A23" t="s">
        <v>103</v>
      </c>
      <c r="B23" t="s">
        <v>104</v>
      </c>
    </row>
    <row r="24" spans="1:2" x14ac:dyDescent="0.15">
      <c r="A24" t="s">
        <v>105</v>
      </c>
      <c r="B24" t="s">
        <v>106</v>
      </c>
    </row>
    <row r="25" spans="1:2" x14ac:dyDescent="0.15">
      <c r="A25" t="s">
        <v>107</v>
      </c>
      <c r="B25" t="s">
        <v>108</v>
      </c>
    </row>
    <row r="26" spans="1:2" x14ac:dyDescent="0.15">
      <c r="A26" t="s">
        <v>109</v>
      </c>
      <c r="B26" t="s">
        <v>110</v>
      </c>
    </row>
    <row r="27" spans="1:2" x14ac:dyDescent="0.15">
      <c r="A27" t="s">
        <v>111</v>
      </c>
      <c r="B27" t="s">
        <v>112</v>
      </c>
    </row>
    <row r="28" spans="1:2" x14ac:dyDescent="0.15">
      <c r="A28" t="s">
        <v>113</v>
      </c>
      <c r="B28" t="s">
        <v>114</v>
      </c>
    </row>
    <row r="29" spans="1:2" x14ac:dyDescent="0.15">
      <c r="A29" t="s">
        <v>115</v>
      </c>
      <c r="B29" t="s">
        <v>116</v>
      </c>
    </row>
    <row r="30" spans="1:2" x14ac:dyDescent="0.15">
      <c r="A30" t="s">
        <v>117</v>
      </c>
      <c r="B30" t="s">
        <v>118</v>
      </c>
    </row>
    <row r="31" spans="1:2" x14ac:dyDescent="0.15">
      <c r="A31" t="s">
        <v>119</v>
      </c>
      <c r="B31" t="s">
        <v>118</v>
      </c>
    </row>
    <row r="32" spans="1:2" x14ac:dyDescent="0.15">
      <c r="A32" t="s">
        <v>120</v>
      </c>
      <c r="B32" t="s">
        <v>121</v>
      </c>
    </row>
    <row r="33" spans="1:2" x14ac:dyDescent="0.15">
      <c r="A33" t="s">
        <v>122</v>
      </c>
      <c r="B33" t="s">
        <v>123</v>
      </c>
    </row>
    <row r="34" spans="1:2" x14ac:dyDescent="0.15">
      <c r="A34" t="s">
        <v>124</v>
      </c>
      <c r="B34" t="s">
        <v>125</v>
      </c>
    </row>
    <row r="35" spans="1:2" x14ac:dyDescent="0.15">
      <c r="A35" t="s">
        <v>126</v>
      </c>
      <c r="B35" t="s">
        <v>127</v>
      </c>
    </row>
    <row r="36" spans="1:2" x14ac:dyDescent="0.15">
      <c r="A36" t="s">
        <v>128</v>
      </c>
      <c r="B36" t="s">
        <v>129</v>
      </c>
    </row>
    <row r="37" spans="1:2" x14ac:dyDescent="0.15">
      <c r="A37" t="s">
        <v>130</v>
      </c>
      <c r="B37" t="s">
        <v>131</v>
      </c>
    </row>
    <row r="38" spans="1:2" x14ac:dyDescent="0.15">
      <c r="A38" t="s">
        <v>132</v>
      </c>
      <c r="B38" t="s">
        <v>133</v>
      </c>
    </row>
    <row r="39" spans="1:2" x14ac:dyDescent="0.15">
      <c r="A39" t="s">
        <v>134</v>
      </c>
      <c r="B39" t="s">
        <v>135</v>
      </c>
    </row>
    <row r="40" spans="1:2" x14ac:dyDescent="0.15">
      <c r="A40" t="s">
        <v>136</v>
      </c>
      <c r="B40" t="s">
        <v>137</v>
      </c>
    </row>
    <row r="41" spans="1:2" x14ac:dyDescent="0.15">
      <c r="A41" t="s">
        <v>138</v>
      </c>
      <c r="B41" t="s">
        <v>139</v>
      </c>
    </row>
    <row r="42" spans="1:2" x14ac:dyDescent="0.15">
      <c r="A42" t="s">
        <v>140</v>
      </c>
      <c r="B42" t="s">
        <v>141</v>
      </c>
    </row>
    <row r="43" spans="1:2" x14ac:dyDescent="0.15">
      <c r="A43" t="s">
        <v>142</v>
      </c>
      <c r="B43" t="s">
        <v>143</v>
      </c>
    </row>
    <row r="44" spans="1:2" x14ac:dyDescent="0.15">
      <c r="A44" t="s">
        <v>144</v>
      </c>
      <c r="B44" t="s">
        <v>145</v>
      </c>
    </row>
    <row r="45" spans="1:2" x14ac:dyDescent="0.15">
      <c r="A45" t="s">
        <v>146</v>
      </c>
      <c r="B45" t="s">
        <v>147</v>
      </c>
    </row>
    <row r="46" spans="1:2" x14ac:dyDescent="0.15">
      <c r="A46" t="s">
        <v>148</v>
      </c>
      <c r="B46" t="s">
        <v>149</v>
      </c>
    </row>
    <row r="47" spans="1:2" x14ac:dyDescent="0.15">
      <c r="A47" t="s">
        <v>150</v>
      </c>
      <c r="B47" t="s">
        <v>151</v>
      </c>
    </row>
    <row r="48" spans="1:2" x14ac:dyDescent="0.15">
      <c r="A48" t="s">
        <v>152</v>
      </c>
      <c r="B48" t="s">
        <v>153</v>
      </c>
    </row>
    <row r="49" spans="1:2" x14ac:dyDescent="0.15">
      <c r="A49" t="s">
        <v>154</v>
      </c>
      <c r="B49" t="s">
        <v>155</v>
      </c>
    </row>
    <row r="50" spans="1:2" x14ac:dyDescent="0.15">
      <c r="A50" t="s">
        <v>156</v>
      </c>
      <c r="B50" t="s">
        <v>157</v>
      </c>
    </row>
    <row r="51" spans="1:2" x14ac:dyDescent="0.15">
      <c r="A51" t="s">
        <v>158</v>
      </c>
      <c r="B51" t="s">
        <v>159</v>
      </c>
    </row>
    <row r="52" spans="1:2" x14ac:dyDescent="0.15">
      <c r="A52" t="s">
        <v>160</v>
      </c>
      <c r="B52" t="s">
        <v>161</v>
      </c>
    </row>
    <row r="53" spans="1:2" x14ac:dyDescent="0.15">
      <c r="A53" t="s">
        <v>162</v>
      </c>
      <c r="B53" t="s">
        <v>163</v>
      </c>
    </row>
    <row r="54" spans="1:2" x14ac:dyDescent="0.15">
      <c r="A54" t="s">
        <v>164</v>
      </c>
      <c r="B54" t="s">
        <v>165</v>
      </c>
    </row>
    <row r="55" spans="1:2" x14ac:dyDescent="0.15">
      <c r="A55" t="s">
        <v>166</v>
      </c>
      <c r="B55" t="s">
        <v>167</v>
      </c>
    </row>
    <row r="56" spans="1:2" x14ac:dyDescent="0.15">
      <c r="A56" t="s">
        <v>168</v>
      </c>
      <c r="B56" t="s">
        <v>169</v>
      </c>
    </row>
    <row r="57" spans="1:2" x14ac:dyDescent="0.15">
      <c r="A57" t="s">
        <v>170</v>
      </c>
      <c r="B57" t="s">
        <v>171</v>
      </c>
    </row>
    <row r="58" spans="1:2" x14ac:dyDescent="0.15">
      <c r="A58" t="s">
        <v>172</v>
      </c>
      <c r="B58" t="s">
        <v>173</v>
      </c>
    </row>
    <row r="59" spans="1:2" x14ac:dyDescent="0.15">
      <c r="A59" t="s">
        <v>174</v>
      </c>
      <c r="B59" t="s">
        <v>175</v>
      </c>
    </row>
    <row r="60" spans="1:2" x14ac:dyDescent="0.15">
      <c r="A60" t="s">
        <v>176</v>
      </c>
      <c r="B60" t="s">
        <v>177</v>
      </c>
    </row>
    <row r="61" spans="1:2" x14ac:dyDescent="0.15">
      <c r="A61" t="s">
        <v>178</v>
      </c>
      <c r="B61" t="s">
        <v>179</v>
      </c>
    </row>
    <row r="62" spans="1:2" x14ac:dyDescent="0.15">
      <c r="A62" t="s">
        <v>180</v>
      </c>
      <c r="B62" t="s">
        <v>181</v>
      </c>
    </row>
    <row r="63" spans="1:2" x14ac:dyDescent="0.15">
      <c r="A63" t="s">
        <v>182</v>
      </c>
      <c r="B63" t="s">
        <v>183</v>
      </c>
    </row>
    <row r="64" spans="1:2" x14ac:dyDescent="0.15">
      <c r="A64" t="s">
        <v>184</v>
      </c>
      <c r="B64" t="s">
        <v>185</v>
      </c>
    </row>
    <row r="65" spans="1:2" x14ac:dyDescent="0.15">
      <c r="A65" t="s">
        <v>186</v>
      </c>
      <c r="B65" t="s">
        <v>187</v>
      </c>
    </row>
    <row r="66" spans="1:2" x14ac:dyDescent="0.15">
      <c r="A66" t="s">
        <v>188</v>
      </c>
      <c r="B66" t="s">
        <v>189</v>
      </c>
    </row>
    <row r="67" spans="1:2" x14ac:dyDescent="0.15">
      <c r="A67" t="s">
        <v>190</v>
      </c>
      <c r="B67" t="s">
        <v>191</v>
      </c>
    </row>
    <row r="68" spans="1:2" x14ac:dyDescent="0.15">
      <c r="A68" t="s">
        <v>192</v>
      </c>
      <c r="B68" t="s">
        <v>191</v>
      </c>
    </row>
    <row r="69" spans="1:2" x14ac:dyDescent="0.15">
      <c r="A69" t="s">
        <v>193</v>
      </c>
      <c r="B69" t="s">
        <v>194</v>
      </c>
    </row>
    <row r="70" spans="1:2" x14ac:dyDescent="0.15">
      <c r="A70" t="s">
        <v>195</v>
      </c>
      <c r="B70" t="s">
        <v>196</v>
      </c>
    </row>
    <row r="71" spans="1:2" x14ac:dyDescent="0.15">
      <c r="A71" t="s">
        <v>197</v>
      </c>
      <c r="B71" t="s">
        <v>198</v>
      </c>
    </row>
    <row r="72" spans="1:2" x14ac:dyDescent="0.15">
      <c r="A72" t="s">
        <v>199</v>
      </c>
      <c r="B72" t="s">
        <v>200</v>
      </c>
    </row>
    <row r="73" spans="1:2" x14ac:dyDescent="0.15">
      <c r="A73" t="s">
        <v>201</v>
      </c>
      <c r="B73" t="s">
        <v>202</v>
      </c>
    </row>
    <row r="74" spans="1:2" x14ac:dyDescent="0.15">
      <c r="A74" t="s">
        <v>203</v>
      </c>
      <c r="B74" t="s">
        <v>204</v>
      </c>
    </row>
    <row r="75" spans="1:2" x14ac:dyDescent="0.15">
      <c r="A75" t="s">
        <v>205</v>
      </c>
      <c r="B75" t="s">
        <v>206</v>
      </c>
    </row>
    <row r="76" spans="1:2" x14ac:dyDescent="0.15">
      <c r="A76" t="s">
        <v>207</v>
      </c>
      <c r="B76" t="s">
        <v>208</v>
      </c>
    </row>
    <row r="77" spans="1:2" x14ac:dyDescent="0.15">
      <c r="A77" t="s">
        <v>209</v>
      </c>
      <c r="B77" t="s">
        <v>210</v>
      </c>
    </row>
    <row r="78" spans="1:2" x14ac:dyDescent="0.15">
      <c r="A78" t="s">
        <v>211</v>
      </c>
      <c r="B78" t="s">
        <v>212</v>
      </c>
    </row>
    <row r="79" spans="1:2" x14ac:dyDescent="0.15">
      <c r="A79" t="s">
        <v>213</v>
      </c>
      <c r="B79" t="s">
        <v>214</v>
      </c>
    </row>
    <row r="80" spans="1:2" x14ac:dyDescent="0.15">
      <c r="A80" t="s">
        <v>215</v>
      </c>
      <c r="B80" t="s">
        <v>216</v>
      </c>
    </row>
    <row r="81" spans="1:2" x14ac:dyDescent="0.15">
      <c r="A81" t="s">
        <v>217</v>
      </c>
      <c r="B81" t="s">
        <v>218</v>
      </c>
    </row>
    <row r="82" spans="1:2" x14ac:dyDescent="0.15">
      <c r="A82" t="s">
        <v>219</v>
      </c>
      <c r="B82" t="s">
        <v>220</v>
      </c>
    </row>
    <row r="83" spans="1:2" x14ac:dyDescent="0.15">
      <c r="A83" t="s">
        <v>221</v>
      </c>
      <c r="B83" t="s">
        <v>222</v>
      </c>
    </row>
    <row r="84" spans="1:2" x14ac:dyDescent="0.15">
      <c r="A84" t="s">
        <v>223</v>
      </c>
      <c r="B84" t="s">
        <v>224</v>
      </c>
    </row>
    <row r="85" spans="1:2" x14ac:dyDescent="0.15">
      <c r="A85" t="s">
        <v>225</v>
      </c>
      <c r="B85" t="s">
        <v>226</v>
      </c>
    </row>
    <row r="86" spans="1:2" x14ac:dyDescent="0.15">
      <c r="A86" t="s">
        <v>227</v>
      </c>
      <c r="B86" t="s">
        <v>228</v>
      </c>
    </row>
    <row r="87" spans="1:2" x14ac:dyDescent="0.15">
      <c r="A87" t="s">
        <v>229</v>
      </c>
      <c r="B87" t="s">
        <v>230</v>
      </c>
    </row>
    <row r="88" spans="1:2" x14ac:dyDescent="0.15">
      <c r="A88" t="s">
        <v>231</v>
      </c>
      <c r="B88" t="s">
        <v>232</v>
      </c>
    </row>
    <row r="89" spans="1:2" x14ac:dyDescent="0.15">
      <c r="A89" t="s">
        <v>233</v>
      </c>
      <c r="B89" t="s">
        <v>234</v>
      </c>
    </row>
    <row r="90" spans="1:2" x14ac:dyDescent="0.15">
      <c r="A90" t="s">
        <v>235</v>
      </c>
      <c r="B90" t="s">
        <v>236</v>
      </c>
    </row>
    <row r="91" spans="1:2" x14ac:dyDescent="0.15">
      <c r="A91" t="s">
        <v>237</v>
      </c>
      <c r="B91" t="s">
        <v>238</v>
      </c>
    </row>
    <row r="92" spans="1:2" x14ac:dyDescent="0.15">
      <c r="A92" t="s">
        <v>239</v>
      </c>
      <c r="B92" t="s">
        <v>240</v>
      </c>
    </row>
    <row r="93" spans="1:2" x14ac:dyDescent="0.15">
      <c r="A93" t="s">
        <v>241</v>
      </c>
      <c r="B93" t="s">
        <v>242</v>
      </c>
    </row>
    <row r="94" spans="1:2" x14ac:dyDescent="0.15">
      <c r="A94" t="s">
        <v>243</v>
      </c>
      <c r="B94" t="s">
        <v>244</v>
      </c>
    </row>
    <row r="95" spans="1:2" x14ac:dyDescent="0.15">
      <c r="A95" t="s">
        <v>245</v>
      </c>
      <c r="B95" t="s">
        <v>246</v>
      </c>
    </row>
    <row r="96" spans="1:2" x14ac:dyDescent="0.15">
      <c r="A96" t="s">
        <v>247</v>
      </c>
      <c r="B96" t="s">
        <v>248</v>
      </c>
    </row>
    <row r="97" spans="1:2" x14ac:dyDescent="0.15">
      <c r="A97" t="s">
        <v>249</v>
      </c>
      <c r="B97" t="s">
        <v>250</v>
      </c>
    </row>
    <row r="98" spans="1:2" x14ac:dyDescent="0.15">
      <c r="A98" t="s">
        <v>251</v>
      </c>
      <c r="B98" t="s">
        <v>252</v>
      </c>
    </row>
    <row r="99" spans="1:2" x14ac:dyDescent="0.15">
      <c r="A99" t="s">
        <v>253</v>
      </c>
      <c r="B99" t="s">
        <v>254</v>
      </c>
    </row>
    <row r="100" spans="1:2" x14ac:dyDescent="0.15">
      <c r="A100" t="s">
        <v>255</v>
      </c>
      <c r="B100" t="s">
        <v>256</v>
      </c>
    </row>
    <row r="101" spans="1:2" x14ac:dyDescent="0.15">
      <c r="A101" t="s">
        <v>257</v>
      </c>
      <c r="B101" t="s">
        <v>258</v>
      </c>
    </row>
    <row r="102" spans="1:2" x14ac:dyDescent="0.15">
      <c r="A102" t="s">
        <v>259</v>
      </c>
      <c r="B102" t="s">
        <v>260</v>
      </c>
    </row>
    <row r="103" spans="1:2" x14ac:dyDescent="0.15">
      <c r="A103" t="s">
        <v>261</v>
      </c>
      <c r="B103" t="s">
        <v>262</v>
      </c>
    </row>
    <row r="104" spans="1:2" x14ac:dyDescent="0.15">
      <c r="A104" t="s">
        <v>263</v>
      </c>
      <c r="B104" t="s">
        <v>264</v>
      </c>
    </row>
    <row r="105" spans="1:2" x14ac:dyDescent="0.15">
      <c r="A105" t="s">
        <v>265</v>
      </c>
      <c r="B105" t="s">
        <v>266</v>
      </c>
    </row>
    <row r="106" spans="1:2" x14ac:dyDescent="0.15">
      <c r="A106" t="s">
        <v>267</v>
      </c>
      <c r="B106" t="s">
        <v>268</v>
      </c>
    </row>
    <row r="107" spans="1:2" x14ac:dyDescent="0.15">
      <c r="A107" t="s">
        <v>269</v>
      </c>
      <c r="B107" t="s">
        <v>270</v>
      </c>
    </row>
    <row r="108" spans="1:2" x14ac:dyDescent="0.15">
      <c r="A108" t="s">
        <v>271</v>
      </c>
      <c r="B108" t="s">
        <v>272</v>
      </c>
    </row>
    <row r="109" spans="1:2" x14ac:dyDescent="0.15">
      <c r="A109" t="s">
        <v>273</v>
      </c>
      <c r="B109" t="s">
        <v>274</v>
      </c>
    </row>
    <row r="110" spans="1:2" x14ac:dyDescent="0.15">
      <c r="A110" t="s">
        <v>275</v>
      </c>
      <c r="B110" t="s">
        <v>276</v>
      </c>
    </row>
    <row r="111" spans="1:2" x14ac:dyDescent="0.15">
      <c r="A111" t="s">
        <v>277</v>
      </c>
      <c r="B111" t="s">
        <v>278</v>
      </c>
    </row>
    <row r="112" spans="1:2" x14ac:dyDescent="0.15">
      <c r="A112" t="s">
        <v>279</v>
      </c>
      <c r="B112" t="s">
        <v>280</v>
      </c>
    </row>
    <row r="113" spans="1:2" x14ac:dyDescent="0.15">
      <c r="A113" t="s">
        <v>281</v>
      </c>
      <c r="B113" t="s">
        <v>282</v>
      </c>
    </row>
    <row r="114" spans="1:2" x14ac:dyDescent="0.15">
      <c r="A114" t="s">
        <v>283</v>
      </c>
      <c r="B114" t="s">
        <v>284</v>
      </c>
    </row>
    <row r="115" spans="1:2" x14ac:dyDescent="0.15">
      <c r="A115" t="s">
        <v>285</v>
      </c>
      <c r="B115" t="s">
        <v>286</v>
      </c>
    </row>
    <row r="116" spans="1:2" x14ac:dyDescent="0.15">
      <c r="A116" t="s">
        <v>287</v>
      </c>
      <c r="B116" t="s">
        <v>288</v>
      </c>
    </row>
    <row r="117" spans="1:2" x14ac:dyDescent="0.15">
      <c r="A117" t="s">
        <v>289</v>
      </c>
      <c r="B117" t="s">
        <v>290</v>
      </c>
    </row>
    <row r="118" spans="1:2" x14ac:dyDescent="0.15">
      <c r="A118" t="s">
        <v>291</v>
      </c>
      <c r="B118" t="s">
        <v>292</v>
      </c>
    </row>
    <row r="119" spans="1:2" x14ac:dyDescent="0.15">
      <c r="A119" t="s">
        <v>293</v>
      </c>
      <c r="B119" t="s">
        <v>294</v>
      </c>
    </row>
    <row r="120" spans="1:2" x14ac:dyDescent="0.15">
      <c r="A120" t="s">
        <v>295</v>
      </c>
      <c r="B120" t="s">
        <v>294</v>
      </c>
    </row>
    <row r="121" spans="1:2" x14ac:dyDescent="0.15">
      <c r="A121" t="s">
        <v>296</v>
      </c>
      <c r="B121" t="s">
        <v>297</v>
      </c>
    </row>
    <row r="122" spans="1:2" x14ac:dyDescent="0.15">
      <c r="A122" t="s">
        <v>298</v>
      </c>
      <c r="B122" t="s">
        <v>297</v>
      </c>
    </row>
    <row r="123" spans="1:2" x14ac:dyDescent="0.15">
      <c r="A123" t="s">
        <v>299</v>
      </c>
      <c r="B123" t="s">
        <v>300</v>
      </c>
    </row>
    <row r="124" spans="1:2" x14ac:dyDescent="0.15">
      <c r="A124" t="s">
        <v>301</v>
      </c>
      <c r="B124" t="s">
        <v>302</v>
      </c>
    </row>
    <row r="125" spans="1:2" x14ac:dyDescent="0.15">
      <c r="A125" t="s">
        <v>303</v>
      </c>
      <c r="B125" t="s">
        <v>302</v>
      </c>
    </row>
    <row r="126" spans="1:2" x14ac:dyDescent="0.15">
      <c r="A126" t="s">
        <v>304</v>
      </c>
      <c r="B126" t="s">
        <v>305</v>
      </c>
    </row>
    <row r="127" spans="1:2" x14ac:dyDescent="0.15">
      <c r="A127" t="s">
        <v>306</v>
      </c>
      <c r="B127" t="s">
        <v>307</v>
      </c>
    </row>
    <row r="128" spans="1:2" x14ac:dyDescent="0.15">
      <c r="A128" t="s">
        <v>308</v>
      </c>
      <c r="B128" t="s">
        <v>307</v>
      </c>
    </row>
    <row r="129" spans="1:2" x14ac:dyDescent="0.15">
      <c r="A129" t="s">
        <v>309</v>
      </c>
      <c r="B129" t="s">
        <v>310</v>
      </c>
    </row>
    <row r="130" spans="1:2" x14ac:dyDescent="0.15">
      <c r="A130" t="s">
        <v>311</v>
      </c>
      <c r="B130" t="s">
        <v>312</v>
      </c>
    </row>
    <row r="131" spans="1:2" x14ac:dyDescent="0.15">
      <c r="A131" t="s">
        <v>313</v>
      </c>
      <c r="B131" t="s">
        <v>314</v>
      </c>
    </row>
    <row r="132" spans="1:2" x14ac:dyDescent="0.15">
      <c r="A132" t="s">
        <v>315</v>
      </c>
      <c r="B132" t="s">
        <v>316</v>
      </c>
    </row>
    <row r="133" spans="1:2" x14ac:dyDescent="0.15">
      <c r="A133" t="s">
        <v>317</v>
      </c>
      <c r="B133" t="s">
        <v>318</v>
      </c>
    </row>
    <row r="134" spans="1:2" x14ac:dyDescent="0.15">
      <c r="A134" t="s">
        <v>319</v>
      </c>
      <c r="B134" t="s">
        <v>320</v>
      </c>
    </row>
    <row r="135" spans="1:2" x14ac:dyDescent="0.15">
      <c r="A135" t="s">
        <v>321</v>
      </c>
      <c r="B135" t="s">
        <v>322</v>
      </c>
    </row>
    <row r="136" spans="1:2" x14ac:dyDescent="0.15">
      <c r="A136" t="s">
        <v>323</v>
      </c>
      <c r="B136" t="s">
        <v>324</v>
      </c>
    </row>
    <row r="137" spans="1:2" x14ac:dyDescent="0.15">
      <c r="A137" t="s">
        <v>325</v>
      </c>
      <c r="B137" t="s">
        <v>326</v>
      </c>
    </row>
    <row r="138" spans="1:2" x14ac:dyDescent="0.15">
      <c r="A138" t="s">
        <v>327</v>
      </c>
      <c r="B138" t="s">
        <v>328</v>
      </c>
    </row>
    <row r="139" spans="1:2" x14ac:dyDescent="0.15">
      <c r="A139" t="s">
        <v>329</v>
      </c>
      <c r="B139" t="s">
        <v>330</v>
      </c>
    </row>
    <row r="140" spans="1:2" x14ac:dyDescent="0.15">
      <c r="A140" t="s">
        <v>331</v>
      </c>
      <c r="B140" t="s">
        <v>332</v>
      </c>
    </row>
    <row r="141" spans="1:2" x14ac:dyDescent="0.15">
      <c r="A141" t="s">
        <v>333</v>
      </c>
      <c r="B141" t="s">
        <v>334</v>
      </c>
    </row>
    <row r="142" spans="1:2" x14ac:dyDescent="0.15">
      <c r="A142" t="s">
        <v>335</v>
      </c>
      <c r="B142" t="s">
        <v>336</v>
      </c>
    </row>
    <row r="143" spans="1:2" x14ac:dyDescent="0.15">
      <c r="A143" t="s">
        <v>337</v>
      </c>
      <c r="B143" t="s">
        <v>338</v>
      </c>
    </row>
    <row r="144" spans="1:2" x14ac:dyDescent="0.15">
      <c r="A144" t="s">
        <v>339</v>
      </c>
      <c r="B144" t="s">
        <v>340</v>
      </c>
    </row>
    <row r="145" spans="1:2" x14ac:dyDescent="0.15">
      <c r="A145" t="s">
        <v>341</v>
      </c>
      <c r="B145" t="s">
        <v>342</v>
      </c>
    </row>
    <row r="146" spans="1:2" x14ac:dyDescent="0.15">
      <c r="A146" t="s">
        <v>343</v>
      </c>
      <c r="B146" t="s">
        <v>344</v>
      </c>
    </row>
    <row r="147" spans="1:2" x14ac:dyDescent="0.15">
      <c r="A147" t="s">
        <v>345</v>
      </c>
      <c r="B147" t="s">
        <v>346</v>
      </c>
    </row>
    <row r="148" spans="1:2" x14ac:dyDescent="0.15">
      <c r="A148" t="s">
        <v>347</v>
      </c>
      <c r="B148" t="s">
        <v>348</v>
      </c>
    </row>
    <row r="149" spans="1:2" x14ac:dyDescent="0.15">
      <c r="A149" t="s">
        <v>349</v>
      </c>
      <c r="B149" t="s">
        <v>350</v>
      </c>
    </row>
    <row r="150" spans="1:2" x14ac:dyDescent="0.15">
      <c r="A150" t="s">
        <v>351</v>
      </c>
      <c r="B150" t="s">
        <v>350</v>
      </c>
    </row>
    <row r="151" spans="1:2" x14ac:dyDescent="0.15">
      <c r="A151" t="s">
        <v>352</v>
      </c>
      <c r="B151" t="s">
        <v>353</v>
      </c>
    </row>
    <row r="152" spans="1:2" x14ac:dyDescent="0.15">
      <c r="A152" t="s">
        <v>354</v>
      </c>
      <c r="B152" t="s">
        <v>355</v>
      </c>
    </row>
    <row r="153" spans="1:2" x14ac:dyDescent="0.15">
      <c r="A153" t="s">
        <v>356</v>
      </c>
      <c r="B153" t="s">
        <v>357</v>
      </c>
    </row>
    <row r="154" spans="1:2" x14ac:dyDescent="0.15">
      <c r="A154" t="s">
        <v>358</v>
      </c>
      <c r="B154" t="s">
        <v>359</v>
      </c>
    </row>
    <row r="155" spans="1:2" x14ac:dyDescent="0.15">
      <c r="A155" t="s">
        <v>360</v>
      </c>
      <c r="B155" t="s">
        <v>361</v>
      </c>
    </row>
    <row r="156" spans="1:2" x14ac:dyDescent="0.15">
      <c r="A156" t="s">
        <v>362</v>
      </c>
      <c r="B156" t="s">
        <v>363</v>
      </c>
    </row>
    <row r="157" spans="1:2" x14ac:dyDescent="0.15">
      <c r="A157" t="s">
        <v>364</v>
      </c>
      <c r="B157" t="s">
        <v>365</v>
      </c>
    </row>
    <row r="158" spans="1:2" x14ac:dyDescent="0.15">
      <c r="A158" t="s">
        <v>366</v>
      </c>
      <c r="B158" t="s">
        <v>367</v>
      </c>
    </row>
    <row r="159" spans="1:2" x14ac:dyDescent="0.15">
      <c r="A159" t="s">
        <v>368</v>
      </c>
      <c r="B159" t="s">
        <v>369</v>
      </c>
    </row>
    <row r="160" spans="1:2" x14ac:dyDescent="0.15">
      <c r="A160" t="s">
        <v>370</v>
      </c>
      <c r="B160" t="s">
        <v>371</v>
      </c>
    </row>
    <row r="161" spans="1:2" x14ac:dyDescent="0.15">
      <c r="A161" t="s">
        <v>372</v>
      </c>
      <c r="B161" t="s">
        <v>373</v>
      </c>
    </row>
    <row r="162" spans="1:2" x14ac:dyDescent="0.15">
      <c r="A162" t="s">
        <v>374</v>
      </c>
      <c r="B162" t="s">
        <v>375</v>
      </c>
    </row>
    <row r="163" spans="1:2" x14ac:dyDescent="0.15">
      <c r="A163" t="s">
        <v>376</v>
      </c>
      <c r="B163" t="s">
        <v>377</v>
      </c>
    </row>
    <row r="164" spans="1:2" x14ac:dyDescent="0.15">
      <c r="A164" t="s">
        <v>378</v>
      </c>
      <c r="B164" t="s">
        <v>379</v>
      </c>
    </row>
    <row r="165" spans="1:2" x14ac:dyDescent="0.15">
      <c r="A165" t="s">
        <v>380</v>
      </c>
      <c r="B165" t="s">
        <v>381</v>
      </c>
    </row>
    <row r="166" spans="1:2" x14ac:dyDescent="0.15">
      <c r="A166" t="s">
        <v>382</v>
      </c>
      <c r="B166" t="s">
        <v>383</v>
      </c>
    </row>
    <row r="167" spans="1:2" x14ac:dyDescent="0.15">
      <c r="A167" t="s">
        <v>384</v>
      </c>
      <c r="B167" t="s">
        <v>385</v>
      </c>
    </row>
    <row r="168" spans="1:2" x14ac:dyDescent="0.15">
      <c r="A168" t="s">
        <v>386</v>
      </c>
      <c r="B168" t="s">
        <v>387</v>
      </c>
    </row>
    <row r="169" spans="1:2" x14ac:dyDescent="0.15">
      <c r="A169" t="s">
        <v>388</v>
      </c>
      <c r="B169" t="s">
        <v>389</v>
      </c>
    </row>
    <row r="170" spans="1:2" x14ac:dyDescent="0.15">
      <c r="A170" t="s">
        <v>390</v>
      </c>
      <c r="B170" t="s">
        <v>391</v>
      </c>
    </row>
    <row r="171" spans="1:2" x14ac:dyDescent="0.15">
      <c r="A171" t="s">
        <v>392</v>
      </c>
      <c r="B171" t="s">
        <v>393</v>
      </c>
    </row>
    <row r="172" spans="1:2" x14ac:dyDescent="0.15">
      <c r="A172" t="s">
        <v>394</v>
      </c>
      <c r="B172" t="s">
        <v>395</v>
      </c>
    </row>
    <row r="173" spans="1:2" x14ac:dyDescent="0.15">
      <c r="A173" t="s">
        <v>396</v>
      </c>
      <c r="B173" t="s">
        <v>397</v>
      </c>
    </row>
    <row r="174" spans="1:2" x14ac:dyDescent="0.15">
      <c r="A174" t="s">
        <v>398</v>
      </c>
      <c r="B174" t="s">
        <v>399</v>
      </c>
    </row>
    <row r="175" spans="1:2" x14ac:dyDescent="0.15">
      <c r="A175" t="s">
        <v>400</v>
      </c>
      <c r="B175" t="s">
        <v>401</v>
      </c>
    </row>
    <row r="176" spans="1:2" x14ac:dyDescent="0.15">
      <c r="A176" t="s">
        <v>402</v>
      </c>
      <c r="B176" t="s">
        <v>403</v>
      </c>
    </row>
    <row r="177" spans="1:2" x14ac:dyDescent="0.15">
      <c r="A177" t="s">
        <v>404</v>
      </c>
      <c r="B177" t="s">
        <v>405</v>
      </c>
    </row>
    <row r="178" spans="1:2" x14ac:dyDescent="0.15">
      <c r="A178" t="s">
        <v>406</v>
      </c>
      <c r="B178" t="s">
        <v>407</v>
      </c>
    </row>
    <row r="179" spans="1:2" x14ac:dyDescent="0.15">
      <c r="A179" t="s">
        <v>408</v>
      </c>
      <c r="B179" t="s">
        <v>409</v>
      </c>
    </row>
    <row r="180" spans="1:2" x14ac:dyDescent="0.15">
      <c r="A180" t="s">
        <v>410</v>
      </c>
      <c r="B180" t="s">
        <v>411</v>
      </c>
    </row>
    <row r="181" spans="1:2" x14ac:dyDescent="0.15">
      <c r="A181" t="s">
        <v>412</v>
      </c>
      <c r="B181" t="s">
        <v>411</v>
      </c>
    </row>
    <row r="182" spans="1:2" x14ac:dyDescent="0.15">
      <c r="A182" t="s">
        <v>413</v>
      </c>
      <c r="B182" t="s">
        <v>414</v>
      </c>
    </row>
    <row r="183" spans="1:2" x14ac:dyDescent="0.15">
      <c r="A183" t="s">
        <v>415</v>
      </c>
      <c r="B183" t="s">
        <v>416</v>
      </c>
    </row>
    <row r="184" spans="1:2" x14ac:dyDescent="0.15">
      <c r="A184" t="s">
        <v>417</v>
      </c>
      <c r="B184" t="s">
        <v>418</v>
      </c>
    </row>
    <row r="185" spans="1:2" x14ac:dyDescent="0.15">
      <c r="A185" t="s">
        <v>419</v>
      </c>
      <c r="B185" t="s">
        <v>420</v>
      </c>
    </row>
    <row r="186" spans="1:2" x14ac:dyDescent="0.15">
      <c r="A186" t="s">
        <v>421</v>
      </c>
      <c r="B186" t="s">
        <v>422</v>
      </c>
    </row>
    <row r="187" spans="1:2" x14ac:dyDescent="0.15">
      <c r="A187" t="s">
        <v>423</v>
      </c>
      <c r="B187" t="s">
        <v>424</v>
      </c>
    </row>
    <row r="188" spans="1:2" x14ac:dyDescent="0.15">
      <c r="A188" t="s">
        <v>425</v>
      </c>
      <c r="B188" t="s">
        <v>426</v>
      </c>
    </row>
    <row r="189" spans="1:2" x14ac:dyDescent="0.15">
      <c r="A189" t="s">
        <v>427</v>
      </c>
      <c r="B189" t="s">
        <v>428</v>
      </c>
    </row>
    <row r="190" spans="1:2" x14ac:dyDescent="0.15">
      <c r="A190" t="s">
        <v>429</v>
      </c>
      <c r="B190" t="s">
        <v>428</v>
      </c>
    </row>
    <row r="191" spans="1:2" x14ac:dyDescent="0.15">
      <c r="A191" t="s">
        <v>430</v>
      </c>
      <c r="B191" t="s">
        <v>431</v>
      </c>
    </row>
    <row r="192" spans="1:2" x14ac:dyDescent="0.15">
      <c r="A192" t="s">
        <v>432</v>
      </c>
      <c r="B192" t="s">
        <v>433</v>
      </c>
    </row>
    <row r="193" spans="1:2" x14ac:dyDescent="0.15">
      <c r="A193" t="s">
        <v>434</v>
      </c>
      <c r="B193" t="s">
        <v>435</v>
      </c>
    </row>
    <row r="194" spans="1:2" x14ac:dyDescent="0.15">
      <c r="A194" t="s">
        <v>436</v>
      </c>
      <c r="B194" t="s">
        <v>437</v>
      </c>
    </row>
    <row r="195" spans="1:2" x14ac:dyDescent="0.15">
      <c r="A195" t="s">
        <v>438</v>
      </c>
      <c r="B195" t="s">
        <v>439</v>
      </c>
    </row>
    <row r="196" spans="1:2" x14ac:dyDescent="0.15">
      <c r="A196" t="s">
        <v>440</v>
      </c>
      <c r="B196" t="s">
        <v>441</v>
      </c>
    </row>
    <row r="197" spans="1:2" x14ac:dyDescent="0.15">
      <c r="A197" t="s">
        <v>442</v>
      </c>
      <c r="B197" t="s">
        <v>443</v>
      </c>
    </row>
    <row r="198" spans="1:2" x14ac:dyDescent="0.15">
      <c r="A198" t="s">
        <v>444</v>
      </c>
      <c r="B198" t="s">
        <v>445</v>
      </c>
    </row>
    <row r="199" spans="1:2" x14ac:dyDescent="0.15">
      <c r="A199" t="s">
        <v>446</v>
      </c>
      <c r="B199" t="s">
        <v>447</v>
      </c>
    </row>
    <row r="200" spans="1:2" x14ac:dyDescent="0.15">
      <c r="A200" t="s">
        <v>448</v>
      </c>
      <c r="B200" t="s">
        <v>449</v>
      </c>
    </row>
    <row r="201" spans="1:2" x14ac:dyDescent="0.15">
      <c r="A201" t="s">
        <v>450</v>
      </c>
      <c r="B201" t="s">
        <v>451</v>
      </c>
    </row>
    <row r="202" spans="1:2" x14ac:dyDescent="0.15">
      <c r="A202" t="s">
        <v>452</v>
      </c>
      <c r="B202" t="s">
        <v>453</v>
      </c>
    </row>
    <row r="203" spans="1:2" x14ac:dyDescent="0.15">
      <c r="A203" t="s">
        <v>454</v>
      </c>
      <c r="B203" t="s">
        <v>455</v>
      </c>
    </row>
    <row r="204" spans="1:2" x14ac:dyDescent="0.15">
      <c r="A204" t="s">
        <v>456</v>
      </c>
      <c r="B204" t="s">
        <v>457</v>
      </c>
    </row>
    <row r="205" spans="1:2" x14ac:dyDescent="0.15">
      <c r="A205" t="s">
        <v>458</v>
      </c>
      <c r="B205" t="s">
        <v>459</v>
      </c>
    </row>
    <row r="206" spans="1:2" x14ac:dyDescent="0.15">
      <c r="A206" t="s">
        <v>460</v>
      </c>
      <c r="B206" t="s">
        <v>461</v>
      </c>
    </row>
    <row r="207" spans="1:2" x14ac:dyDescent="0.15">
      <c r="A207" t="s">
        <v>462</v>
      </c>
      <c r="B207" t="s">
        <v>463</v>
      </c>
    </row>
    <row r="208" spans="1:2" x14ac:dyDescent="0.15">
      <c r="A208" t="s">
        <v>464</v>
      </c>
      <c r="B208" t="s">
        <v>465</v>
      </c>
    </row>
    <row r="209" spans="1:2" x14ac:dyDescent="0.15">
      <c r="A209" t="s">
        <v>466</v>
      </c>
      <c r="B209" t="s">
        <v>467</v>
      </c>
    </row>
    <row r="210" spans="1:2" x14ac:dyDescent="0.15">
      <c r="A210" t="s">
        <v>468</v>
      </c>
      <c r="B210" t="s">
        <v>469</v>
      </c>
    </row>
    <row r="211" spans="1:2" x14ac:dyDescent="0.15">
      <c r="A211" t="s">
        <v>470</v>
      </c>
      <c r="B211" t="s">
        <v>471</v>
      </c>
    </row>
    <row r="212" spans="1:2" x14ac:dyDescent="0.15">
      <c r="A212" t="s">
        <v>472</v>
      </c>
      <c r="B212" t="s">
        <v>473</v>
      </c>
    </row>
    <row r="213" spans="1:2" x14ac:dyDescent="0.15">
      <c r="A213" t="s">
        <v>474</v>
      </c>
      <c r="B213" t="s">
        <v>475</v>
      </c>
    </row>
    <row r="214" spans="1:2" x14ac:dyDescent="0.15">
      <c r="A214" t="s">
        <v>476</v>
      </c>
      <c r="B214" t="s">
        <v>477</v>
      </c>
    </row>
    <row r="215" spans="1:2" x14ac:dyDescent="0.15">
      <c r="A215" t="s">
        <v>478</v>
      </c>
      <c r="B215" t="s">
        <v>479</v>
      </c>
    </row>
    <row r="216" spans="1:2" x14ac:dyDescent="0.15">
      <c r="A216" t="s">
        <v>480</v>
      </c>
      <c r="B216" t="s">
        <v>481</v>
      </c>
    </row>
    <row r="217" spans="1:2" x14ac:dyDescent="0.15">
      <c r="A217" t="s">
        <v>482</v>
      </c>
      <c r="B217" t="s">
        <v>483</v>
      </c>
    </row>
    <row r="218" spans="1:2" x14ac:dyDescent="0.15">
      <c r="A218" t="s">
        <v>484</v>
      </c>
      <c r="B218" t="s">
        <v>485</v>
      </c>
    </row>
    <row r="219" spans="1:2" x14ac:dyDescent="0.15">
      <c r="A219" t="s">
        <v>486</v>
      </c>
      <c r="B219" t="s">
        <v>487</v>
      </c>
    </row>
    <row r="220" spans="1:2" x14ac:dyDescent="0.15">
      <c r="A220" t="s">
        <v>488</v>
      </c>
      <c r="B220" t="s">
        <v>489</v>
      </c>
    </row>
    <row r="221" spans="1:2" x14ac:dyDescent="0.15">
      <c r="A221" t="s">
        <v>490</v>
      </c>
      <c r="B221" t="s">
        <v>491</v>
      </c>
    </row>
    <row r="222" spans="1:2" x14ac:dyDescent="0.15">
      <c r="A222" t="s">
        <v>492</v>
      </c>
      <c r="B222" t="s">
        <v>493</v>
      </c>
    </row>
    <row r="223" spans="1:2" x14ac:dyDescent="0.15">
      <c r="A223" t="s">
        <v>494</v>
      </c>
      <c r="B223" t="s">
        <v>495</v>
      </c>
    </row>
    <row r="224" spans="1:2" x14ac:dyDescent="0.15">
      <c r="A224" t="s">
        <v>496</v>
      </c>
      <c r="B224" t="s">
        <v>497</v>
      </c>
    </row>
    <row r="225" spans="1:2" x14ac:dyDescent="0.15">
      <c r="A225" t="s">
        <v>498</v>
      </c>
      <c r="B225" t="s">
        <v>499</v>
      </c>
    </row>
    <row r="226" spans="1:2" x14ac:dyDescent="0.15">
      <c r="A226" t="s">
        <v>500</v>
      </c>
      <c r="B226" t="s">
        <v>501</v>
      </c>
    </row>
    <row r="227" spans="1:2" x14ac:dyDescent="0.15">
      <c r="A227" t="s">
        <v>502</v>
      </c>
      <c r="B227" t="s">
        <v>503</v>
      </c>
    </row>
    <row r="228" spans="1:2" x14ac:dyDescent="0.15">
      <c r="A228" t="s">
        <v>504</v>
      </c>
      <c r="B228" t="s">
        <v>505</v>
      </c>
    </row>
    <row r="229" spans="1:2" x14ac:dyDescent="0.15">
      <c r="A229" t="s">
        <v>506</v>
      </c>
      <c r="B229" t="s">
        <v>507</v>
      </c>
    </row>
    <row r="230" spans="1:2" x14ac:dyDescent="0.15">
      <c r="A230" t="s">
        <v>508</v>
      </c>
      <c r="B230" t="s">
        <v>509</v>
      </c>
    </row>
    <row r="231" spans="1:2" x14ac:dyDescent="0.15">
      <c r="A231" t="s">
        <v>510</v>
      </c>
      <c r="B231" t="s">
        <v>511</v>
      </c>
    </row>
    <row r="232" spans="1:2" x14ac:dyDescent="0.15">
      <c r="A232" t="s">
        <v>512</v>
      </c>
      <c r="B232" t="s">
        <v>513</v>
      </c>
    </row>
    <row r="233" spans="1:2" x14ac:dyDescent="0.15">
      <c r="A233" t="s">
        <v>514</v>
      </c>
      <c r="B233" t="s">
        <v>515</v>
      </c>
    </row>
    <row r="234" spans="1:2" x14ac:dyDescent="0.15">
      <c r="A234" t="s">
        <v>516</v>
      </c>
      <c r="B234" t="s">
        <v>517</v>
      </c>
    </row>
    <row r="235" spans="1:2" x14ac:dyDescent="0.15">
      <c r="A235" t="s">
        <v>518</v>
      </c>
      <c r="B235" t="s">
        <v>519</v>
      </c>
    </row>
    <row r="236" spans="1:2" x14ac:dyDescent="0.15">
      <c r="A236" t="s">
        <v>520</v>
      </c>
      <c r="B236" t="s">
        <v>521</v>
      </c>
    </row>
    <row r="237" spans="1:2" x14ac:dyDescent="0.15">
      <c r="A237" t="s">
        <v>522</v>
      </c>
      <c r="B237" t="s">
        <v>523</v>
      </c>
    </row>
    <row r="238" spans="1:2" x14ac:dyDescent="0.15">
      <c r="A238" t="s">
        <v>524</v>
      </c>
      <c r="B238" t="s">
        <v>525</v>
      </c>
    </row>
    <row r="239" spans="1:2" x14ac:dyDescent="0.15">
      <c r="A239" t="s">
        <v>526</v>
      </c>
      <c r="B239" t="s">
        <v>527</v>
      </c>
    </row>
    <row r="240" spans="1:2" x14ac:dyDescent="0.15">
      <c r="A240" t="s">
        <v>528</v>
      </c>
      <c r="B240" t="s">
        <v>529</v>
      </c>
    </row>
    <row r="241" spans="1:2" x14ac:dyDescent="0.15">
      <c r="A241" t="s">
        <v>530</v>
      </c>
      <c r="B241" t="s">
        <v>531</v>
      </c>
    </row>
    <row r="242" spans="1:2" x14ac:dyDescent="0.15">
      <c r="A242" t="s">
        <v>532</v>
      </c>
      <c r="B242" t="s">
        <v>533</v>
      </c>
    </row>
    <row r="243" spans="1:2" x14ac:dyDescent="0.15">
      <c r="A243" t="s">
        <v>534</v>
      </c>
      <c r="B243" t="s">
        <v>535</v>
      </c>
    </row>
    <row r="244" spans="1:2" x14ac:dyDescent="0.15">
      <c r="A244" t="s">
        <v>536</v>
      </c>
      <c r="B244" t="s">
        <v>537</v>
      </c>
    </row>
    <row r="245" spans="1:2" x14ac:dyDescent="0.15">
      <c r="A245" t="s">
        <v>538</v>
      </c>
      <c r="B245" t="s">
        <v>539</v>
      </c>
    </row>
    <row r="246" spans="1:2" x14ac:dyDescent="0.15">
      <c r="A246" t="s">
        <v>540</v>
      </c>
      <c r="B246" t="s">
        <v>541</v>
      </c>
    </row>
    <row r="247" spans="1:2" x14ac:dyDescent="0.15">
      <c r="A247" t="s">
        <v>542</v>
      </c>
      <c r="B247" t="s">
        <v>543</v>
      </c>
    </row>
    <row r="248" spans="1:2" x14ac:dyDescent="0.15">
      <c r="A248" t="s">
        <v>544</v>
      </c>
      <c r="B248" t="s">
        <v>545</v>
      </c>
    </row>
    <row r="249" spans="1:2" x14ac:dyDescent="0.15">
      <c r="A249" t="s">
        <v>546</v>
      </c>
      <c r="B249" t="s">
        <v>547</v>
      </c>
    </row>
    <row r="250" spans="1:2" x14ac:dyDescent="0.15">
      <c r="A250" t="s">
        <v>548</v>
      </c>
      <c r="B250" t="s">
        <v>549</v>
      </c>
    </row>
    <row r="251" spans="1:2" x14ac:dyDescent="0.15">
      <c r="A251" t="s">
        <v>550</v>
      </c>
      <c r="B251" t="s">
        <v>551</v>
      </c>
    </row>
    <row r="252" spans="1:2" x14ac:dyDescent="0.15">
      <c r="A252" t="s">
        <v>552</v>
      </c>
      <c r="B252" t="s">
        <v>553</v>
      </c>
    </row>
    <row r="253" spans="1:2" x14ac:dyDescent="0.15">
      <c r="A253" t="s">
        <v>554</v>
      </c>
      <c r="B253" t="s">
        <v>555</v>
      </c>
    </row>
    <row r="254" spans="1:2" x14ac:dyDescent="0.15">
      <c r="A254" t="s">
        <v>556</v>
      </c>
      <c r="B254" t="s">
        <v>557</v>
      </c>
    </row>
    <row r="255" spans="1:2" x14ac:dyDescent="0.15">
      <c r="A255" t="s">
        <v>558</v>
      </c>
      <c r="B255" t="s">
        <v>559</v>
      </c>
    </row>
    <row r="256" spans="1:2" x14ac:dyDescent="0.15">
      <c r="A256" t="s">
        <v>560</v>
      </c>
      <c r="B256" t="s">
        <v>561</v>
      </c>
    </row>
    <row r="257" spans="1:2" x14ac:dyDescent="0.15">
      <c r="A257" t="s">
        <v>562</v>
      </c>
      <c r="B257" t="s">
        <v>563</v>
      </c>
    </row>
    <row r="258" spans="1:2" x14ac:dyDescent="0.15">
      <c r="A258" t="s">
        <v>564</v>
      </c>
      <c r="B258" t="s">
        <v>565</v>
      </c>
    </row>
    <row r="259" spans="1:2" x14ac:dyDescent="0.15">
      <c r="A259" t="s">
        <v>566</v>
      </c>
      <c r="B259" t="s">
        <v>567</v>
      </c>
    </row>
    <row r="260" spans="1:2" x14ac:dyDescent="0.15">
      <c r="A260" t="s">
        <v>568</v>
      </c>
      <c r="B260" t="s">
        <v>569</v>
      </c>
    </row>
    <row r="261" spans="1:2" x14ac:dyDescent="0.15">
      <c r="A261" t="s">
        <v>570</v>
      </c>
      <c r="B261" t="s">
        <v>571</v>
      </c>
    </row>
    <row r="262" spans="1:2" x14ac:dyDescent="0.15">
      <c r="A262" t="s">
        <v>572</v>
      </c>
      <c r="B262" t="s">
        <v>573</v>
      </c>
    </row>
    <row r="263" spans="1:2" x14ac:dyDescent="0.15">
      <c r="A263" t="s">
        <v>574</v>
      </c>
      <c r="B263" t="s">
        <v>575</v>
      </c>
    </row>
    <row r="264" spans="1:2" x14ac:dyDescent="0.15">
      <c r="A264" t="s">
        <v>576</v>
      </c>
      <c r="B264" t="s">
        <v>577</v>
      </c>
    </row>
    <row r="265" spans="1:2" x14ac:dyDescent="0.15">
      <c r="A265" t="s">
        <v>578</v>
      </c>
      <c r="B265" t="s">
        <v>579</v>
      </c>
    </row>
    <row r="266" spans="1:2" x14ac:dyDescent="0.15">
      <c r="A266" t="s">
        <v>580</v>
      </c>
      <c r="B266" t="s">
        <v>581</v>
      </c>
    </row>
    <row r="267" spans="1:2" x14ac:dyDescent="0.15">
      <c r="A267" t="s">
        <v>582</v>
      </c>
      <c r="B267" t="s">
        <v>583</v>
      </c>
    </row>
    <row r="268" spans="1:2" x14ac:dyDescent="0.15">
      <c r="A268" t="s">
        <v>584</v>
      </c>
      <c r="B268" t="s">
        <v>585</v>
      </c>
    </row>
    <row r="269" spans="1:2" x14ac:dyDescent="0.15">
      <c r="A269" t="s">
        <v>586</v>
      </c>
      <c r="B269" t="s">
        <v>587</v>
      </c>
    </row>
    <row r="270" spans="1:2" x14ac:dyDescent="0.15">
      <c r="A270" t="s">
        <v>588</v>
      </c>
      <c r="B270" t="s">
        <v>589</v>
      </c>
    </row>
    <row r="271" spans="1:2" x14ac:dyDescent="0.15">
      <c r="A271" t="s">
        <v>590</v>
      </c>
      <c r="B271" t="s">
        <v>591</v>
      </c>
    </row>
    <row r="272" spans="1:2" x14ac:dyDescent="0.15">
      <c r="A272" t="s">
        <v>592</v>
      </c>
      <c r="B272" t="s">
        <v>593</v>
      </c>
    </row>
    <row r="273" spans="1:2" x14ac:dyDescent="0.15">
      <c r="A273" t="s">
        <v>594</v>
      </c>
      <c r="B273" t="s">
        <v>595</v>
      </c>
    </row>
    <row r="274" spans="1:2" x14ac:dyDescent="0.15">
      <c r="A274" t="s">
        <v>596</v>
      </c>
      <c r="B274" t="s">
        <v>597</v>
      </c>
    </row>
    <row r="275" spans="1:2" x14ac:dyDescent="0.15">
      <c r="A275" t="s">
        <v>598</v>
      </c>
      <c r="B275" t="s">
        <v>599</v>
      </c>
    </row>
    <row r="276" spans="1:2" x14ac:dyDescent="0.15">
      <c r="A276" t="s">
        <v>600</v>
      </c>
      <c r="B276" t="s">
        <v>601</v>
      </c>
    </row>
    <row r="277" spans="1:2" x14ac:dyDescent="0.15">
      <c r="A277" t="s">
        <v>602</v>
      </c>
      <c r="B277" t="s">
        <v>603</v>
      </c>
    </row>
    <row r="278" spans="1:2" x14ac:dyDescent="0.15">
      <c r="A278" t="s">
        <v>604</v>
      </c>
      <c r="B278" t="s">
        <v>605</v>
      </c>
    </row>
    <row r="279" spans="1:2" x14ac:dyDescent="0.15">
      <c r="A279" t="s">
        <v>606</v>
      </c>
      <c r="B279" t="s">
        <v>607</v>
      </c>
    </row>
    <row r="280" spans="1:2" x14ac:dyDescent="0.15">
      <c r="A280" t="s">
        <v>608</v>
      </c>
      <c r="B280" t="s">
        <v>609</v>
      </c>
    </row>
    <row r="281" spans="1:2" x14ac:dyDescent="0.15">
      <c r="A281" t="s">
        <v>610</v>
      </c>
      <c r="B281" t="s">
        <v>611</v>
      </c>
    </row>
    <row r="282" spans="1:2" x14ac:dyDescent="0.15">
      <c r="A282" t="s">
        <v>612</v>
      </c>
      <c r="B282" t="s">
        <v>613</v>
      </c>
    </row>
    <row r="283" spans="1:2" x14ac:dyDescent="0.15">
      <c r="A283" t="s">
        <v>614</v>
      </c>
      <c r="B283" t="s">
        <v>615</v>
      </c>
    </row>
    <row r="284" spans="1:2" x14ac:dyDescent="0.15">
      <c r="A284" t="s">
        <v>616</v>
      </c>
      <c r="B284" t="s">
        <v>617</v>
      </c>
    </row>
    <row r="285" spans="1:2" x14ac:dyDescent="0.15">
      <c r="A285" t="s">
        <v>618</v>
      </c>
      <c r="B285" t="s">
        <v>619</v>
      </c>
    </row>
    <row r="286" spans="1:2" x14ac:dyDescent="0.15">
      <c r="A286" t="s">
        <v>620</v>
      </c>
      <c r="B286" t="s">
        <v>621</v>
      </c>
    </row>
    <row r="287" spans="1:2" x14ac:dyDescent="0.15">
      <c r="A287" t="s">
        <v>622</v>
      </c>
      <c r="B287" t="s">
        <v>623</v>
      </c>
    </row>
    <row r="288" spans="1:2" x14ac:dyDescent="0.15">
      <c r="A288" t="s">
        <v>624</v>
      </c>
      <c r="B288" t="s">
        <v>625</v>
      </c>
    </row>
    <row r="289" spans="1:2" x14ac:dyDescent="0.15">
      <c r="A289" t="s">
        <v>626</v>
      </c>
      <c r="B289" t="s">
        <v>627</v>
      </c>
    </row>
    <row r="290" spans="1:2" x14ac:dyDescent="0.15">
      <c r="A290" t="s">
        <v>628</v>
      </c>
      <c r="B290" t="s">
        <v>629</v>
      </c>
    </row>
    <row r="291" spans="1:2" x14ac:dyDescent="0.15">
      <c r="A291" t="s">
        <v>630</v>
      </c>
      <c r="B291" t="s">
        <v>631</v>
      </c>
    </row>
    <row r="292" spans="1:2" x14ac:dyDescent="0.15">
      <c r="A292" t="s">
        <v>632</v>
      </c>
      <c r="B292" t="s">
        <v>633</v>
      </c>
    </row>
    <row r="293" spans="1:2" x14ac:dyDescent="0.15">
      <c r="A293" t="s">
        <v>634</v>
      </c>
      <c r="B293" t="s">
        <v>635</v>
      </c>
    </row>
    <row r="294" spans="1:2" x14ac:dyDescent="0.15">
      <c r="A294" t="s">
        <v>636</v>
      </c>
      <c r="B294" t="s">
        <v>637</v>
      </c>
    </row>
    <row r="295" spans="1:2" x14ac:dyDescent="0.15">
      <c r="A295" t="s">
        <v>638</v>
      </c>
      <c r="B295" t="s">
        <v>639</v>
      </c>
    </row>
    <row r="296" spans="1:2" x14ac:dyDescent="0.15">
      <c r="A296" t="s">
        <v>640</v>
      </c>
      <c r="B296" t="s">
        <v>641</v>
      </c>
    </row>
    <row r="297" spans="1:2" x14ac:dyDescent="0.15">
      <c r="A297" t="s">
        <v>642</v>
      </c>
      <c r="B297" t="s">
        <v>643</v>
      </c>
    </row>
    <row r="298" spans="1:2" x14ac:dyDescent="0.15">
      <c r="A298" t="s">
        <v>644</v>
      </c>
      <c r="B298" t="s">
        <v>645</v>
      </c>
    </row>
    <row r="299" spans="1:2" x14ac:dyDescent="0.15">
      <c r="A299" t="s">
        <v>646</v>
      </c>
      <c r="B299" t="s">
        <v>647</v>
      </c>
    </row>
    <row r="300" spans="1:2" x14ac:dyDescent="0.15">
      <c r="A300" t="s">
        <v>648</v>
      </c>
      <c r="B300" t="s">
        <v>649</v>
      </c>
    </row>
    <row r="301" spans="1:2" x14ac:dyDescent="0.15">
      <c r="A301" t="s">
        <v>650</v>
      </c>
      <c r="B301" t="s">
        <v>651</v>
      </c>
    </row>
    <row r="302" spans="1:2" x14ac:dyDescent="0.15">
      <c r="A302" t="s">
        <v>652</v>
      </c>
      <c r="B302" t="s">
        <v>653</v>
      </c>
    </row>
    <row r="303" spans="1:2" x14ac:dyDescent="0.15">
      <c r="A303" t="s">
        <v>654</v>
      </c>
      <c r="B303" t="s">
        <v>655</v>
      </c>
    </row>
    <row r="304" spans="1:2" x14ac:dyDescent="0.15">
      <c r="A304" t="s">
        <v>656</v>
      </c>
      <c r="B304" t="s">
        <v>657</v>
      </c>
    </row>
    <row r="305" spans="1:2" x14ac:dyDescent="0.15">
      <c r="A305" t="s">
        <v>658</v>
      </c>
      <c r="B305" t="s">
        <v>659</v>
      </c>
    </row>
    <row r="306" spans="1:2" x14ac:dyDescent="0.15">
      <c r="A306" t="s">
        <v>660</v>
      </c>
      <c r="B306" t="s">
        <v>661</v>
      </c>
    </row>
    <row r="307" spans="1:2" x14ac:dyDescent="0.15">
      <c r="A307" t="s">
        <v>662</v>
      </c>
      <c r="B307" t="s">
        <v>663</v>
      </c>
    </row>
    <row r="308" spans="1:2" x14ac:dyDescent="0.15">
      <c r="A308" t="s">
        <v>664</v>
      </c>
      <c r="B308" t="s">
        <v>665</v>
      </c>
    </row>
    <row r="309" spans="1:2" x14ac:dyDescent="0.15">
      <c r="A309" t="s">
        <v>666</v>
      </c>
      <c r="B309" t="s">
        <v>667</v>
      </c>
    </row>
    <row r="310" spans="1:2" x14ac:dyDescent="0.15">
      <c r="A310" t="s">
        <v>668</v>
      </c>
      <c r="B310" t="s">
        <v>667</v>
      </c>
    </row>
    <row r="311" spans="1:2" x14ac:dyDescent="0.15">
      <c r="A311" t="s">
        <v>669</v>
      </c>
      <c r="B311" t="s">
        <v>670</v>
      </c>
    </row>
    <row r="312" spans="1:2" x14ac:dyDescent="0.15">
      <c r="A312" t="s">
        <v>671</v>
      </c>
      <c r="B312" t="s">
        <v>672</v>
      </c>
    </row>
    <row r="313" spans="1:2" x14ac:dyDescent="0.15">
      <c r="A313" t="s">
        <v>673</v>
      </c>
      <c r="B313" t="s">
        <v>674</v>
      </c>
    </row>
    <row r="314" spans="1:2" x14ac:dyDescent="0.15">
      <c r="A314" t="s">
        <v>675</v>
      </c>
      <c r="B314" t="s">
        <v>676</v>
      </c>
    </row>
    <row r="315" spans="1:2" x14ac:dyDescent="0.15">
      <c r="A315" t="s">
        <v>677</v>
      </c>
      <c r="B315" t="s">
        <v>678</v>
      </c>
    </row>
    <row r="316" spans="1:2" x14ac:dyDescent="0.15">
      <c r="A316" t="s">
        <v>679</v>
      </c>
      <c r="B316" t="s">
        <v>680</v>
      </c>
    </row>
    <row r="317" spans="1:2" x14ac:dyDescent="0.15">
      <c r="A317" t="s">
        <v>681</v>
      </c>
      <c r="B317" t="s">
        <v>682</v>
      </c>
    </row>
    <row r="318" spans="1:2" x14ac:dyDescent="0.15">
      <c r="A318" t="s">
        <v>683</v>
      </c>
      <c r="B318" t="s">
        <v>684</v>
      </c>
    </row>
    <row r="319" spans="1:2" x14ac:dyDescent="0.15">
      <c r="A319" t="s">
        <v>685</v>
      </c>
      <c r="B319" t="s">
        <v>686</v>
      </c>
    </row>
    <row r="320" spans="1:2" x14ac:dyDescent="0.15">
      <c r="A320" t="s">
        <v>687</v>
      </c>
      <c r="B320" t="s">
        <v>688</v>
      </c>
    </row>
    <row r="321" spans="1:2" x14ac:dyDescent="0.15">
      <c r="A321" t="s">
        <v>689</v>
      </c>
      <c r="B321" t="s">
        <v>690</v>
      </c>
    </row>
    <row r="322" spans="1:2" x14ac:dyDescent="0.15">
      <c r="A322" t="s">
        <v>691</v>
      </c>
      <c r="B322" t="s">
        <v>692</v>
      </c>
    </row>
    <row r="323" spans="1:2" x14ac:dyDescent="0.15">
      <c r="A323" t="s">
        <v>693</v>
      </c>
      <c r="B323" t="s">
        <v>694</v>
      </c>
    </row>
    <row r="324" spans="1:2" x14ac:dyDescent="0.15">
      <c r="A324" t="s">
        <v>695</v>
      </c>
      <c r="B324" t="s">
        <v>696</v>
      </c>
    </row>
    <row r="325" spans="1:2" x14ac:dyDescent="0.15">
      <c r="A325" t="s">
        <v>697</v>
      </c>
      <c r="B325" t="s">
        <v>698</v>
      </c>
    </row>
    <row r="326" spans="1:2" x14ac:dyDescent="0.15">
      <c r="A326" t="s">
        <v>699</v>
      </c>
      <c r="B326" t="s">
        <v>700</v>
      </c>
    </row>
    <row r="327" spans="1:2" x14ac:dyDescent="0.15">
      <c r="A327" t="s">
        <v>701</v>
      </c>
      <c r="B327" t="s">
        <v>702</v>
      </c>
    </row>
    <row r="328" spans="1:2" x14ac:dyDescent="0.15">
      <c r="A328" t="s">
        <v>703</v>
      </c>
      <c r="B328" t="s">
        <v>704</v>
      </c>
    </row>
    <row r="329" spans="1:2" x14ac:dyDescent="0.15">
      <c r="A329" t="s">
        <v>705</v>
      </c>
      <c r="B329" t="s">
        <v>706</v>
      </c>
    </row>
    <row r="330" spans="1:2" x14ac:dyDescent="0.15">
      <c r="A330" t="s">
        <v>707</v>
      </c>
      <c r="B330" t="s">
        <v>708</v>
      </c>
    </row>
    <row r="331" spans="1:2" x14ac:dyDescent="0.15">
      <c r="A331" t="s">
        <v>709</v>
      </c>
      <c r="B331" t="s">
        <v>710</v>
      </c>
    </row>
    <row r="332" spans="1:2" x14ac:dyDescent="0.15">
      <c r="A332" t="s">
        <v>711</v>
      </c>
      <c r="B332" t="s">
        <v>712</v>
      </c>
    </row>
    <row r="333" spans="1:2" x14ac:dyDescent="0.15">
      <c r="A333" t="s">
        <v>713</v>
      </c>
      <c r="B333" t="s">
        <v>714</v>
      </c>
    </row>
    <row r="334" spans="1:2" x14ac:dyDescent="0.15">
      <c r="A334" t="s">
        <v>715</v>
      </c>
      <c r="B334" t="s">
        <v>716</v>
      </c>
    </row>
    <row r="335" spans="1:2" x14ac:dyDescent="0.15">
      <c r="A335" t="s">
        <v>717</v>
      </c>
      <c r="B335" t="s">
        <v>718</v>
      </c>
    </row>
    <row r="336" spans="1:2" x14ac:dyDescent="0.15">
      <c r="A336" t="s">
        <v>719</v>
      </c>
      <c r="B336" t="s">
        <v>720</v>
      </c>
    </row>
    <row r="337" spans="1:2" x14ac:dyDescent="0.15">
      <c r="A337" t="s">
        <v>721</v>
      </c>
      <c r="B337" t="s">
        <v>722</v>
      </c>
    </row>
    <row r="338" spans="1:2" x14ac:dyDescent="0.15">
      <c r="A338" t="s">
        <v>723</v>
      </c>
      <c r="B338" t="s">
        <v>724</v>
      </c>
    </row>
    <row r="339" spans="1:2" x14ac:dyDescent="0.15">
      <c r="A339" t="s">
        <v>725</v>
      </c>
      <c r="B339" t="s">
        <v>726</v>
      </c>
    </row>
    <row r="340" spans="1:2" x14ac:dyDescent="0.15">
      <c r="A340" t="s">
        <v>727</v>
      </c>
      <c r="B340" t="s">
        <v>728</v>
      </c>
    </row>
    <row r="341" spans="1:2" x14ac:dyDescent="0.15">
      <c r="A341" t="s">
        <v>729</v>
      </c>
      <c r="B341" t="s">
        <v>730</v>
      </c>
    </row>
    <row r="342" spans="1:2" x14ac:dyDescent="0.15">
      <c r="A342" t="s">
        <v>731</v>
      </c>
      <c r="B342" t="s">
        <v>732</v>
      </c>
    </row>
    <row r="343" spans="1:2" x14ac:dyDescent="0.15">
      <c r="A343" t="s">
        <v>733</v>
      </c>
      <c r="B343" t="s">
        <v>734</v>
      </c>
    </row>
    <row r="344" spans="1:2" x14ac:dyDescent="0.15">
      <c r="A344" t="s">
        <v>735</v>
      </c>
      <c r="B344" t="s">
        <v>736</v>
      </c>
    </row>
    <row r="345" spans="1:2" x14ac:dyDescent="0.15">
      <c r="A345" t="s">
        <v>737</v>
      </c>
      <c r="B345" t="s">
        <v>738</v>
      </c>
    </row>
    <row r="346" spans="1:2" x14ac:dyDescent="0.15">
      <c r="A346" t="s">
        <v>739</v>
      </c>
      <c r="B346" t="s">
        <v>740</v>
      </c>
    </row>
    <row r="347" spans="1:2" x14ac:dyDescent="0.15">
      <c r="A347" t="s">
        <v>741</v>
      </c>
      <c r="B347" t="s">
        <v>742</v>
      </c>
    </row>
    <row r="348" spans="1:2" x14ac:dyDescent="0.15">
      <c r="A348" t="s">
        <v>743</v>
      </c>
      <c r="B348" t="s">
        <v>744</v>
      </c>
    </row>
    <row r="349" spans="1:2" x14ac:dyDescent="0.15">
      <c r="A349" t="s">
        <v>745</v>
      </c>
      <c r="B349" t="s">
        <v>746</v>
      </c>
    </row>
    <row r="350" spans="1:2" x14ac:dyDescent="0.15">
      <c r="A350" t="s">
        <v>747</v>
      </c>
      <c r="B350" t="s">
        <v>748</v>
      </c>
    </row>
    <row r="351" spans="1:2" x14ac:dyDescent="0.15">
      <c r="A351" t="s">
        <v>749</v>
      </c>
      <c r="B351" t="s">
        <v>750</v>
      </c>
    </row>
    <row r="352" spans="1:2" x14ac:dyDescent="0.15">
      <c r="A352" t="s">
        <v>751</v>
      </c>
      <c r="B352" t="s">
        <v>752</v>
      </c>
    </row>
    <row r="353" spans="1:2" x14ac:dyDescent="0.15">
      <c r="A353" t="s">
        <v>753</v>
      </c>
      <c r="B353" t="s">
        <v>754</v>
      </c>
    </row>
    <row r="354" spans="1:2" x14ac:dyDescent="0.15">
      <c r="A354" t="s">
        <v>755</v>
      </c>
      <c r="B354" t="s">
        <v>756</v>
      </c>
    </row>
    <row r="355" spans="1:2" x14ac:dyDescent="0.15">
      <c r="A355" t="s">
        <v>757</v>
      </c>
      <c r="B355" t="s">
        <v>758</v>
      </c>
    </row>
    <row r="356" spans="1:2" x14ac:dyDescent="0.15">
      <c r="A356" t="s">
        <v>759</v>
      </c>
      <c r="B356" t="s">
        <v>760</v>
      </c>
    </row>
    <row r="357" spans="1:2" x14ac:dyDescent="0.15">
      <c r="A357" t="s">
        <v>761</v>
      </c>
      <c r="B357" t="s">
        <v>762</v>
      </c>
    </row>
    <row r="358" spans="1:2" x14ac:dyDescent="0.15">
      <c r="A358" t="s">
        <v>763</v>
      </c>
      <c r="B358" t="s">
        <v>764</v>
      </c>
    </row>
    <row r="359" spans="1:2" x14ac:dyDescent="0.15">
      <c r="A359" t="s">
        <v>765</v>
      </c>
      <c r="B359" t="s">
        <v>766</v>
      </c>
    </row>
    <row r="360" spans="1:2" x14ac:dyDescent="0.15">
      <c r="A360" t="s">
        <v>767</v>
      </c>
      <c r="B360" t="s">
        <v>768</v>
      </c>
    </row>
    <row r="361" spans="1:2" x14ac:dyDescent="0.15">
      <c r="A361" t="s">
        <v>769</v>
      </c>
      <c r="B361" t="s">
        <v>770</v>
      </c>
    </row>
    <row r="362" spans="1:2" x14ac:dyDescent="0.15">
      <c r="A362" t="s">
        <v>771</v>
      </c>
      <c r="B362" t="s">
        <v>772</v>
      </c>
    </row>
    <row r="363" spans="1:2" x14ac:dyDescent="0.15">
      <c r="A363" t="s">
        <v>773</v>
      </c>
      <c r="B363" t="s">
        <v>774</v>
      </c>
    </row>
    <row r="364" spans="1:2" x14ac:dyDescent="0.15">
      <c r="A364" t="s">
        <v>775</v>
      </c>
      <c r="B364" t="s">
        <v>776</v>
      </c>
    </row>
    <row r="365" spans="1:2" x14ac:dyDescent="0.15">
      <c r="A365" t="s">
        <v>777</v>
      </c>
      <c r="B365" t="s">
        <v>778</v>
      </c>
    </row>
    <row r="366" spans="1:2" x14ac:dyDescent="0.15">
      <c r="A366" t="s">
        <v>779</v>
      </c>
      <c r="B366" t="s">
        <v>780</v>
      </c>
    </row>
    <row r="367" spans="1:2" x14ac:dyDescent="0.15">
      <c r="A367" t="s">
        <v>781</v>
      </c>
      <c r="B367" t="s">
        <v>782</v>
      </c>
    </row>
    <row r="368" spans="1:2" x14ac:dyDescent="0.15">
      <c r="A368" t="s">
        <v>783</v>
      </c>
      <c r="B368" t="s">
        <v>784</v>
      </c>
    </row>
    <row r="369" spans="1:2" x14ac:dyDescent="0.15">
      <c r="A369" t="s">
        <v>785</v>
      </c>
      <c r="B369" t="s">
        <v>786</v>
      </c>
    </row>
    <row r="370" spans="1:2" x14ac:dyDescent="0.15">
      <c r="A370" t="s">
        <v>787</v>
      </c>
      <c r="B370" t="s">
        <v>788</v>
      </c>
    </row>
    <row r="371" spans="1:2" x14ac:dyDescent="0.15">
      <c r="A371" t="s">
        <v>789</v>
      </c>
      <c r="B371" t="s">
        <v>790</v>
      </c>
    </row>
    <row r="372" spans="1:2" x14ac:dyDescent="0.15">
      <c r="A372" t="s">
        <v>791</v>
      </c>
      <c r="B372" t="s">
        <v>792</v>
      </c>
    </row>
    <row r="373" spans="1:2" x14ac:dyDescent="0.15">
      <c r="A373" t="s">
        <v>793</v>
      </c>
      <c r="B373" t="s">
        <v>794</v>
      </c>
    </row>
    <row r="374" spans="1:2" x14ac:dyDescent="0.15">
      <c r="A374" t="s">
        <v>795</v>
      </c>
      <c r="B374" t="s">
        <v>796</v>
      </c>
    </row>
    <row r="375" spans="1:2" x14ac:dyDescent="0.15">
      <c r="A375" t="s">
        <v>797</v>
      </c>
      <c r="B375" t="s">
        <v>798</v>
      </c>
    </row>
    <row r="376" spans="1:2" x14ac:dyDescent="0.15">
      <c r="A376" t="s">
        <v>799</v>
      </c>
      <c r="B376" t="s">
        <v>800</v>
      </c>
    </row>
    <row r="377" spans="1:2" x14ac:dyDescent="0.15">
      <c r="A377" t="s">
        <v>801</v>
      </c>
      <c r="B377" t="s">
        <v>802</v>
      </c>
    </row>
    <row r="378" spans="1:2" x14ac:dyDescent="0.15">
      <c r="A378" t="s">
        <v>803</v>
      </c>
      <c r="B378" t="s">
        <v>804</v>
      </c>
    </row>
    <row r="379" spans="1:2" x14ac:dyDescent="0.15">
      <c r="A379" t="s">
        <v>805</v>
      </c>
      <c r="B379" t="s">
        <v>806</v>
      </c>
    </row>
    <row r="380" spans="1:2" x14ac:dyDescent="0.15">
      <c r="A380" t="s">
        <v>807</v>
      </c>
      <c r="B380" t="s">
        <v>808</v>
      </c>
    </row>
    <row r="381" spans="1:2" x14ac:dyDescent="0.15">
      <c r="A381" t="s">
        <v>809</v>
      </c>
      <c r="B381" t="s">
        <v>810</v>
      </c>
    </row>
    <row r="382" spans="1:2" x14ac:dyDescent="0.15">
      <c r="A382" t="s">
        <v>811</v>
      </c>
      <c r="B382" t="s">
        <v>812</v>
      </c>
    </row>
    <row r="383" spans="1:2" x14ac:dyDescent="0.15">
      <c r="A383" t="s">
        <v>813</v>
      </c>
      <c r="B383" t="s">
        <v>814</v>
      </c>
    </row>
    <row r="384" spans="1:2" x14ac:dyDescent="0.15">
      <c r="A384" t="s">
        <v>815</v>
      </c>
      <c r="B384" t="s">
        <v>816</v>
      </c>
    </row>
    <row r="385" spans="1:2" x14ac:dyDescent="0.15">
      <c r="A385" t="s">
        <v>817</v>
      </c>
      <c r="B385" t="s">
        <v>818</v>
      </c>
    </row>
    <row r="386" spans="1:2" x14ac:dyDescent="0.15">
      <c r="A386" t="s">
        <v>819</v>
      </c>
      <c r="B386" t="s">
        <v>820</v>
      </c>
    </row>
    <row r="387" spans="1:2" x14ac:dyDescent="0.15">
      <c r="A387" t="s">
        <v>821</v>
      </c>
      <c r="B387" t="s">
        <v>822</v>
      </c>
    </row>
    <row r="388" spans="1:2" x14ac:dyDescent="0.15">
      <c r="A388" t="s">
        <v>823</v>
      </c>
      <c r="B388" t="s">
        <v>822</v>
      </c>
    </row>
    <row r="389" spans="1:2" x14ac:dyDescent="0.15">
      <c r="A389" t="s">
        <v>824</v>
      </c>
      <c r="B389" t="s">
        <v>825</v>
      </c>
    </row>
    <row r="390" spans="1:2" x14ac:dyDescent="0.15">
      <c r="A390" t="s">
        <v>826</v>
      </c>
      <c r="B390" t="s">
        <v>827</v>
      </c>
    </row>
    <row r="391" spans="1:2" x14ac:dyDescent="0.15">
      <c r="A391" t="s">
        <v>828</v>
      </c>
      <c r="B391" t="s">
        <v>829</v>
      </c>
    </row>
    <row r="392" spans="1:2" x14ac:dyDescent="0.15">
      <c r="A392" t="s">
        <v>830</v>
      </c>
      <c r="B392" t="s">
        <v>831</v>
      </c>
    </row>
    <row r="393" spans="1:2" x14ac:dyDescent="0.15">
      <c r="A393" t="s">
        <v>832</v>
      </c>
      <c r="B393" t="s">
        <v>833</v>
      </c>
    </row>
    <row r="394" spans="1:2" x14ac:dyDescent="0.15">
      <c r="A394" t="s">
        <v>834</v>
      </c>
      <c r="B394" t="s">
        <v>835</v>
      </c>
    </row>
    <row r="395" spans="1:2" x14ac:dyDescent="0.15">
      <c r="A395" t="s">
        <v>836</v>
      </c>
      <c r="B395" t="s">
        <v>837</v>
      </c>
    </row>
    <row r="396" spans="1:2" x14ac:dyDescent="0.15">
      <c r="A396" t="s">
        <v>838</v>
      </c>
      <c r="B396" t="s">
        <v>839</v>
      </c>
    </row>
    <row r="397" spans="1:2" x14ac:dyDescent="0.15">
      <c r="A397" t="s">
        <v>840</v>
      </c>
      <c r="B397" t="s">
        <v>841</v>
      </c>
    </row>
    <row r="398" spans="1:2" x14ac:dyDescent="0.15">
      <c r="A398" t="s">
        <v>842</v>
      </c>
      <c r="B398" t="s">
        <v>843</v>
      </c>
    </row>
    <row r="399" spans="1:2" x14ac:dyDescent="0.15">
      <c r="A399" t="s">
        <v>844</v>
      </c>
      <c r="B399" t="s">
        <v>845</v>
      </c>
    </row>
    <row r="400" spans="1:2" x14ac:dyDescent="0.15">
      <c r="A400" t="s">
        <v>846</v>
      </c>
      <c r="B400" t="s">
        <v>847</v>
      </c>
    </row>
    <row r="401" spans="1:2" x14ac:dyDescent="0.15">
      <c r="A401" t="s">
        <v>848</v>
      </c>
      <c r="B401" t="s">
        <v>849</v>
      </c>
    </row>
    <row r="402" spans="1:2" x14ac:dyDescent="0.15">
      <c r="A402" t="s">
        <v>850</v>
      </c>
      <c r="B402" t="s">
        <v>851</v>
      </c>
    </row>
    <row r="403" spans="1:2" x14ac:dyDescent="0.15">
      <c r="A403" t="s">
        <v>852</v>
      </c>
      <c r="B403" t="s">
        <v>853</v>
      </c>
    </row>
    <row r="404" spans="1:2" x14ac:dyDescent="0.15">
      <c r="A404" t="s">
        <v>854</v>
      </c>
      <c r="B404" t="s">
        <v>855</v>
      </c>
    </row>
    <row r="405" spans="1:2" x14ac:dyDescent="0.15">
      <c r="A405" t="s">
        <v>856</v>
      </c>
      <c r="B405" t="s">
        <v>857</v>
      </c>
    </row>
    <row r="406" spans="1:2" x14ac:dyDescent="0.15">
      <c r="A406" t="s">
        <v>858</v>
      </c>
      <c r="B406" t="s">
        <v>859</v>
      </c>
    </row>
    <row r="407" spans="1:2" x14ac:dyDescent="0.15">
      <c r="A407" t="s">
        <v>860</v>
      </c>
      <c r="B407" t="s">
        <v>861</v>
      </c>
    </row>
    <row r="408" spans="1:2" x14ac:dyDescent="0.15">
      <c r="A408" t="s">
        <v>862</v>
      </c>
      <c r="B408" t="s">
        <v>863</v>
      </c>
    </row>
    <row r="409" spans="1:2" x14ac:dyDescent="0.15">
      <c r="A409" t="s">
        <v>864</v>
      </c>
      <c r="B409" t="s">
        <v>865</v>
      </c>
    </row>
    <row r="410" spans="1:2" x14ac:dyDescent="0.15">
      <c r="A410" t="s">
        <v>866</v>
      </c>
      <c r="B410" t="s">
        <v>867</v>
      </c>
    </row>
    <row r="411" spans="1:2" x14ac:dyDescent="0.15">
      <c r="A411" t="s">
        <v>868</v>
      </c>
      <c r="B411" t="s">
        <v>869</v>
      </c>
    </row>
    <row r="412" spans="1:2" x14ac:dyDescent="0.15">
      <c r="A412" t="s">
        <v>870</v>
      </c>
      <c r="B412" t="s">
        <v>871</v>
      </c>
    </row>
    <row r="413" spans="1:2" x14ac:dyDescent="0.15">
      <c r="A413" t="s">
        <v>872</v>
      </c>
      <c r="B413" t="s">
        <v>873</v>
      </c>
    </row>
    <row r="414" spans="1:2" x14ac:dyDescent="0.15">
      <c r="A414" t="s">
        <v>874</v>
      </c>
      <c r="B414" t="s">
        <v>875</v>
      </c>
    </row>
    <row r="415" spans="1:2" x14ac:dyDescent="0.15">
      <c r="A415" t="s">
        <v>876</v>
      </c>
      <c r="B415" t="s">
        <v>877</v>
      </c>
    </row>
    <row r="416" spans="1:2" x14ac:dyDescent="0.15">
      <c r="A416" t="s">
        <v>878</v>
      </c>
      <c r="B416" t="s">
        <v>879</v>
      </c>
    </row>
    <row r="417" spans="1:2" x14ac:dyDescent="0.15">
      <c r="A417" t="s">
        <v>880</v>
      </c>
      <c r="B417" t="s">
        <v>881</v>
      </c>
    </row>
    <row r="418" spans="1:2" x14ac:dyDescent="0.15">
      <c r="A418" t="s">
        <v>882</v>
      </c>
      <c r="B418" t="s">
        <v>883</v>
      </c>
    </row>
    <row r="419" spans="1:2" x14ac:dyDescent="0.15">
      <c r="A419" t="s">
        <v>884</v>
      </c>
      <c r="B419" t="s">
        <v>885</v>
      </c>
    </row>
    <row r="420" spans="1:2" x14ac:dyDescent="0.15">
      <c r="A420" t="s">
        <v>886</v>
      </c>
      <c r="B420" t="s">
        <v>887</v>
      </c>
    </row>
    <row r="421" spans="1:2" x14ac:dyDescent="0.15">
      <c r="A421" t="s">
        <v>888</v>
      </c>
      <c r="B421" t="s">
        <v>889</v>
      </c>
    </row>
    <row r="422" spans="1:2" x14ac:dyDescent="0.15">
      <c r="A422" t="s">
        <v>890</v>
      </c>
      <c r="B422" t="s">
        <v>891</v>
      </c>
    </row>
    <row r="423" spans="1:2" x14ac:dyDescent="0.15">
      <c r="A423" t="s">
        <v>892</v>
      </c>
      <c r="B423" t="s">
        <v>893</v>
      </c>
    </row>
    <row r="424" spans="1:2" x14ac:dyDescent="0.15">
      <c r="A424" t="s">
        <v>894</v>
      </c>
      <c r="B424" t="s">
        <v>895</v>
      </c>
    </row>
    <row r="425" spans="1:2" x14ac:dyDescent="0.15">
      <c r="A425" t="s">
        <v>896</v>
      </c>
      <c r="B425" t="s">
        <v>897</v>
      </c>
    </row>
    <row r="426" spans="1:2" x14ac:dyDescent="0.15">
      <c r="A426" t="s">
        <v>898</v>
      </c>
      <c r="B426" t="s">
        <v>899</v>
      </c>
    </row>
    <row r="427" spans="1:2" x14ac:dyDescent="0.15">
      <c r="A427" t="s">
        <v>900</v>
      </c>
      <c r="B427" t="s">
        <v>901</v>
      </c>
    </row>
    <row r="428" spans="1:2" x14ac:dyDescent="0.15">
      <c r="A428" t="s">
        <v>902</v>
      </c>
      <c r="B428" t="s">
        <v>903</v>
      </c>
    </row>
    <row r="429" spans="1:2" x14ac:dyDescent="0.15">
      <c r="A429" t="s">
        <v>904</v>
      </c>
      <c r="B429" t="s">
        <v>905</v>
      </c>
    </row>
    <row r="430" spans="1:2" x14ac:dyDescent="0.15">
      <c r="A430" t="s">
        <v>906</v>
      </c>
      <c r="B430" t="s">
        <v>907</v>
      </c>
    </row>
    <row r="431" spans="1:2" x14ac:dyDescent="0.15">
      <c r="A431" t="s">
        <v>908</v>
      </c>
      <c r="B431" t="s">
        <v>909</v>
      </c>
    </row>
    <row r="432" spans="1:2" x14ac:dyDescent="0.15">
      <c r="A432" t="s">
        <v>910</v>
      </c>
      <c r="B432" t="s">
        <v>911</v>
      </c>
    </row>
    <row r="433" spans="1:2" x14ac:dyDescent="0.15">
      <c r="A433" t="s">
        <v>912</v>
      </c>
      <c r="B433" t="s">
        <v>913</v>
      </c>
    </row>
    <row r="434" spans="1:2" x14ac:dyDescent="0.15">
      <c r="A434" t="s">
        <v>914</v>
      </c>
      <c r="B434" t="s">
        <v>915</v>
      </c>
    </row>
    <row r="435" spans="1:2" x14ac:dyDescent="0.15">
      <c r="A435" t="s">
        <v>916</v>
      </c>
      <c r="B435" t="s">
        <v>917</v>
      </c>
    </row>
    <row r="436" spans="1:2" x14ac:dyDescent="0.15">
      <c r="A436" t="s">
        <v>918</v>
      </c>
      <c r="B436" t="s">
        <v>919</v>
      </c>
    </row>
    <row r="437" spans="1:2" x14ac:dyDescent="0.15">
      <c r="A437" t="s">
        <v>920</v>
      </c>
      <c r="B437" t="s">
        <v>921</v>
      </c>
    </row>
    <row r="438" spans="1:2" x14ac:dyDescent="0.15">
      <c r="A438" t="s">
        <v>922</v>
      </c>
      <c r="B438" t="s">
        <v>923</v>
      </c>
    </row>
    <row r="439" spans="1:2" x14ac:dyDescent="0.15">
      <c r="A439" t="s">
        <v>924</v>
      </c>
      <c r="B439" t="s">
        <v>925</v>
      </c>
    </row>
    <row r="440" spans="1:2" x14ac:dyDescent="0.15">
      <c r="A440" t="s">
        <v>926</v>
      </c>
      <c r="B440" t="s">
        <v>927</v>
      </c>
    </row>
    <row r="441" spans="1:2" x14ac:dyDescent="0.15">
      <c r="A441" t="s">
        <v>928</v>
      </c>
      <c r="B441" t="s">
        <v>929</v>
      </c>
    </row>
    <row r="442" spans="1:2" x14ac:dyDescent="0.15">
      <c r="A442" t="s">
        <v>930</v>
      </c>
      <c r="B442" t="s">
        <v>931</v>
      </c>
    </row>
    <row r="443" spans="1:2" x14ac:dyDescent="0.15">
      <c r="A443" t="s">
        <v>932</v>
      </c>
      <c r="B443" t="s">
        <v>933</v>
      </c>
    </row>
    <row r="444" spans="1:2" x14ac:dyDescent="0.15">
      <c r="A444" t="s">
        <v>934</v>
      </c>
      <c r="B444" t="s">
        <v>935</v>
      </c>
    </row>
    <row r="445" spans="1:2" x14ac:dyDescent="0.15">
      <c r="A445" t="s">
        <v>936</v>
      </c>
      <c r="B445" t="s">
        <v>937</v>
      </c>
    </row>
    <row r="446" spans="1:2" x14ac:dyDescent="0.15">
      <c r="A446" t="s">
        <v>938</v>
      </c>
      <c r="B446" t="s">
        <v>939</v>
      </c>
    </row>
    <row r="447" spans="1:2" x14ac:dyDescent="0.15">
      <c r="A447" t="s">
        <v>940</v>
      </c>
      <c r="B447" t="s">
        <v>941</v>
      </c>
    </row>
    <row r="448" spans="1:2" x14ac:dyDescent="0.15">
      <c r="A448" t="s">
        <v>942</v>
      </c>
      <c r="B448" t="s">
        <v>943</v>
      </c>
    </row>
    <row r="449" spans="1:2" x14ac:dyDescent="0.15">
      <c r="A449" t="s">
        <v>944</v>
      </c>
      <c r="B449" t="s">
        <v>945</v>
      </c>
    </row>
    <row r="450" spans="1:2" x14ac:dyDescent="0.15">
      <c r="A450" t="s">
        <v>946</v>
      </c>
      <c r="B450" t="s">
        <v>947</v>
      </c>
    </row>
    <row r="451" spans="1:2" x14ac:dyDescent="0.15">
      <c r="A451" t="s">
        <v>948</v>
      </c>
      <c r="B451" t="s">
        <v>949</v>
      </c>
    </row>
    <row r="452" spans="1:2" x14ac:dyDescent="0.15">
      <c r="A452" t="s">
        <v>950</v>
      </c>
      <c r="B452" t="s">
        <v>951</v>
      </c>
    </row>
    <row r="453" spans="1:2" x14ac:dyDescent="0.15">
      <c r="A453" t="s">
        <v>952</v>
      </c>
      <c r="B453" t="s">
        <v>953</v>
      </c>
    </row>
    <row r="454" spans="1:2" x14ac:dyDescent="0.15">
      <c r="A454" t="s">
        <v>954</v>
      </c>
      <c r="B454" t="s">
        <v>955</v>
      </c>
    </row>
    <row r="455" spans="1:2" x14ac:dyDescent="0.15">
      <c r="A455" t="s">
        <v>956</v>
      </c>
      <c r="B455" t="s">
        <v>957</v>
      </c>
    </row>
    <row r="456" spans="1:2" x14ac:dyDescent="0.15">
      <c r="A456" t="s">
        <v>958</v>
      </c>
      <c r="B456" t="s">
        <v>959</v>
      </c>
    </row>
    <row r="457" spans="1:2" x14ac:dyDescent="0.15">
      <c r="A457" t="s">
        <v>960</v>
      </c>
      <c r="B457" t="s">
        <v>961</v>
      </c>
    </row>
    <row r="458" spans="1:2" x14ac:dyDescent="0.15">
      <c r="A458" t="s">
        <v>962</v>
      </c>
      <c r="B458" t="s">
        <v>963</v>
      </c>
    </row>
    <row r="459" spans="1:2" x14ac:dyDescent="0.15">
      <c r="A459" t="s">
        <v>964</v>
      </c>
      <c r="B459" t="s">
        <v>965</v>
      </c>
    </row>
    <row r="460" spans="1:2" x14ac:dyDescent="0.15">
      <c r="A460" t="s">
        <v>966</v>
      </c>
      <c r="B460" t="s">
        <v>967</v>
      </c>
    </row>
    <row r="461" spans="1:2" x14ac:dyDescent="0.15">
      <c r="A461" t="s">
        <v>968</v>
      </c>
      <c r="B461" t="s">
        <v>969</v>
      </c>
    </row>
    <row r="462" spans="1:2" x14ac:dyDescent="0.15">
      <c r="A462" t="s">
        <v>970</v>
      </c>
      <c r="B462" t="s">
        <v>971</v>
      </c>
    </row>
    <row r="463" spans="1:2" x14ac:dyDescent="0.15">
      <c r="A463" t="s">
        <v>972</v>
      </c>
      <c r="B463" t="s">
        <v>973</v>
      </c>
    </row>
    <row r="464" spans="1:2" x14ac:dyDescent="0.15">
      <c r="A464" t="s">
        <v>974</v>
      </c>
      <c r="B464" t="s">
        <v>975</v>
      </c>
    </row>
    <row r="465" spans="1:2" x14ac:dyDescent="0.15">
      <c r="A465" t="s">
        <v>976</v>
      </c>
      <c r="B465" t="s">
        <v>977</v>
      </c>
    </row>
    <row r="466" spans="1:2" x14ac:dyDescent="0.15">
      <c r="A466" t="s">
        <v>978</v>
      </c>
      <c r="B466" t="s">
        <v>979</v>
      </c>
    </row>
    <row r="467" spans="1:2" x14ac:dyDescent="0.15">
      <c r="A467" t="s">
        <v>980</v>
      </c>
      <c r="B467" t="s">
        <v>981</v>
      </c>
    </row>
    <row r="468" spans="1:2" x14ac:dyDescent="0.15">
      <c r="A468" t="s">
        <v>982</v>
      </c>
      <c r="B468" t="s">
        <v>983</v>
      </c>
    </row>
    <row r="469" spans="1:2" x14ac:dyDescent="0.15">
      <c r="A469" t="s">
        <v>984</v>
      </c>
      <c r="B469" t="s">
        <v>985</v>
      </c>
    </row>
    <row r="470" spans="1:2" x14ac:dyDescent="0.15">
      <c r="A470" t="s">
        <v>986</v>
      </c>
      <c r="B470" t="s">
        <v>987</v>
      </c>
    </row>
    <row r="471" spans="1:2" x14ac:dyDescent="0.15">
      <c r="A471" t="s">
        <v>988</v>
      </c>
      <c r="B471" t="s">
        <v>989</v>
      </c>
    </row>
    <row r="472" spans="1:2" x14ac:dyDescent="0.15">
      <c r="A472" t="s">
        <v>990</v>
      </c>
      <c r="B472" t="s">
        <v>991</v>
      </c>
    </row>
    <row r="473" spans="1:2" x14ac:dyDescent="0.15">
      <c r="A473" t="s">
        <v>992</v>
      </c>
      <c r="B473" t="s">
        <v>993</v>
      </c>
    </row>
    <row r="474" spans="1:2" x14ac:dyDescent="0.15">
      <c r="A474" t="s">
        <v>994</v>
      </c>
      <c r="B474" t="s">
        <v>995</v>
      </c>
    </row>
    <row r="475" spans="1:2" x14ac:dyDescent="0.15">
      <c r="A475" t="s">
        <v>996</v>
      </c>
      <c r="B475" t="s">
        <v>997</v>
      </c>
    </row>
    <row r="476" spans="1:2" x14ac:dyDescent="0.15">
      <c r="A476" t="s">
        <v>998</v>
      </c>
      <c r="B476" t="s">
        <v>999</v>
      </c>
    </row>
    <row r="477" spans="1:2" x14ac:dyDescent="0.15">
      <c r="A477" t="s">
        <v>1000</v>
      </c>
      <c r="B477" t="s">
        <v>1001</v>
      </c>
    </row>
    <row r="478" spans="1:2" x14ac:dyDescent="0.15">
      <c r="A478" t="s">
        <v>1002</v>
      </c>
      <c r="B478" t="s">
        <v>1003</v>
      </c>
    </row>
    <row r="479" spans="1:2" x14ac:dyDescent="0.15">
      <c r="A479" t="s">
        <v>1004</v>
      </c>
      <c r="B479" t="s">
        <v>1005</v>
      </c>
    </row>
    <row r="480" spans="1:2" x14ac:dyDescent="0.15">
      <c r="A480" t="s">
        <v>1006</v>
      </c>
      <c r="B480" t="s">
        <v>1007</v>
      </c>
    </row>
    <row r="481" spans="1:2" x14ac:dyDescent="0.15">
      <c r="A481" t="s">
        <v>1008</v>
      </c>
      <c r="B481" t="s">
        <v>1009</v>
      </c>
    </row>
    <row r="482" spans="1:2" x14ac:dyDescent="0.15">
      <c r="A482" t="s">
        <v>1010</v>
      </c>
      <c r="B482" t="s">
        <v>1011</v>
      </c>
    </row>
    <row r="483" spans="1:2" x14ac:dyDescent="0.15">
      <c r="A483" t="s">
        <v>1012</v>
      </c>
      <c r="B483" t="s">
        <v>1013</v>
      </c>
    </row>
    <row r="484" spans="1:2" x14ac:dyDescent="0.15">
      <c r="A484" t="s">
        <v>1014</v>
      </c>
      <c r="B484" t="s">
        <v>1015</v>
      </c>
    </row>
    <row r="485" spans="1:2" x14ac:dyDescent="0.15">
      <c r="A485" t="s">
        <v>1016</v>
      </c>
      <c r="B485" t="s">
        <v>1017</v>
      </c>
    </row>
    <row r="486" spans="1:2" x14ac:dyDescent="0.15">
      <c r="A486" t="s">
        <v>1018</v>
      </c>
      <c r="B486" t="s">
        <v>1019</v>
      </c>
    </row>
    <row r="487" spans="1:2" x14ac:dyDescent="0.15">
      <c r="A487" t="s">
        <v>1020</v>
      </c>
      <c r="B487" t="s">
        <v>1021</v>
      </c>
    </row>
    <row r="488" spans="1:2" x14ac:dyDescent="0.15">
      <c r="A488" t="s">
        <v>1022</v>
      </c>
      <c r="B488" t="s">
        <v>1023</v>
      </c>
    </row>
    <row r="489" spans="1:2" x14ac:dyDescent="0.15">
      <c r="A489" t="s">
        <v>1024</v>
      </c>
      <c r="B489" t="s">
        <v>1025</v>
      </c>
    </row>
    <row r="490" spans="1:2" x14ac:dyDescent="0.15">
      <c r="A490" t="s">
        <v>1026</v>
      </c>
      <c r="B490" t="s">
        <v>1027</v>
      </c>
    </row>
    <row r="491" spans="1:2" x14ac:dyDescent="0.15">
      <c r="A491" t="s">
        <v>1028</v>
      </c>
      <c r="B491" t="s">
        <v>1027</v>
      </c>
    </row>
    <row r="492" spans="1:2" x14ac:dyDescent="0.15">
      <c r="A492" t="s">
        <v>1029</v>
      </c>
      <c r="B492" t="s">
        <v>1030</v>
      </c>
    </row>
    <row r="493" spans="1:2" x14ac:dyDescent="0.15">
      <c r="A493" t="s">
        <v>1031</v>
      </c>
      <c r="B493" t="s">
        <v>1032</v>
      </c>
    </row>
    <row r="494" spans="1:2" x14ac:dyDescent="0.15">
      <c r="A494" t="s">
        <v>1033</v>
      </c>
      <c r="B494" t="s">
        <v>1034</v>
      </c>
    </row>
    <row r="495" spans="1:2" x14ac:dyDescent="0.15">
      <c r="A495" t="s">
        <v>1035</v>
      </c>
      <c r="B495" t="s">
        <v>1036</v>
      </c>
    </row>
    <row r="496" spans="1:2" x14ac:dyDescent="0.15">
      <c r="A496" t="s">
        <v>1037</v>
      </c>
      <c r="B496" t="s">
        <v>1038</v>
      </c>
    </row>
    <row r="497" spans="1:2" x14ac:dyDescent="0.15">
      <c r="A497" t="s">
        <v>1039</v>
      </c>
      <c r="B497" t="s">
        <v>1040</v>
      </c>
    </row>
    <row r="498" spans="1:2" x14ac:dyDescent="0.15">
      <c r="A498" t="s">
        <v>1041</v>
      </c>
      <c r="B498" t="s">
        <v>1042</v>
      </c>
    </row>
    <row r="499" spans="1:2" x14ac:dyDescent="0.15">
      <c r="A499" t="s">
        <v>1043</v>
      </c>
      <c r="B499" t="s">
        <v>1044</v>
      </c>
    </row>
    <row r="500" spans="1:2" x14ac:dyDescent="0.15">
      <c r="A500" t="s">
        <v>1045</v>
      </c>
      <c r="B500" t="s">
        <v>1046</v>
      </c>
    </row>
    <row r="501" spans="1:2" x14ac:dyDescent="0.15">
      <c r="A501" t="s">
        <v>1047</v>
      </c>
      <c r="B501" t="s">
        <v>1048</v>
      </c>
    </row>
    <row r="502" spans="1:2" x14ac:dyDescent="0.15">
      <c r="A502" t="s">
        <v>1049</v>
      </c>
      <c r="B502" t="s">
        <v>1050</v>
      </c>
    </row>
    <row r="503" spans="1:2" x14ac:dyDescent="0.15">
      <c r="A503" t="s">
        <v>1051</v>
      </c>
      <c r="B503" t="s">
        <v>1052</v>
      </c>
    </row>
    <row r="504" spans="1:2" x14ac:dyDescent="0.15">
      <c r="A504" t="s">
        <v>1053</v>
      </c>
      <c r="B504" t="s">
        <v>1054</v>
      </c>
    </row>
    <row r="505" spans="1:2" x14ac:dyDescent="0.15">
      <c r="A505" t="s">
        <v>1055</v>
      </c>
      <c r="B505" t="s">
        <v>1056</v>
      </c>
    </row>
    <row r="506" spans="1:2" x14ac:dyDescent="0.15">
      <c r="A506" t="s">
        <v>1057</v>
      </c>
      <c r="B506" t="s">
        <v>1058</v>
      </c>
    </row>
    <row r="507" spans="1:2" x14ac:dyDescent="0.15">
      <c r="A507" t="s">
        <v>1059</v>
      </c>
      <c r="B507" t="s">
        <v>1060</v>
      </c>
    </row>
    <row r="508" spans="1:2" x14ac:dyDescent="0.15">
      <c r="A508" t="s">
        <v>1061</v>
      </c>
      <c r="B508" t="s">
        <v>1062</v>
      </c>
    </row>
    <row r="509" spans="1:2" x14ac:dyDescent="0.15">
      <c r="A509" t="s">
        <v>1063</v>
      </c>
      <c r="B509" t="s">
        <v>1064</v>
      </c>
    </row>
    <row r="510" spans="1:2" x14ac:dyDescent="0.15">
      <c r="A510" t="s">
        <v>1065</v>
      </c>
      <c r="B510" t="s">
        <v>1066</v>
      </c>
    </row>
    <row r="511" spans="1:2" x14ac:dyDescent="0.15">
      <c r="A511" t="s">
        <v>1067</v>
      </c>
      <c r="B511" t="s">
        <v>1068</v>
      </c>
    </row>
    <row r="512" spans="1:2" x14ac:dyDescent="0.15">
      <c r="A512" t="s">
        <v>1069</v>
      </c>
      <c r="B512" t="s">
        <v>1070</v>
      </c>
    </row>
    <row r="513" spans="1:2" x14ac:dyDescent="0.15">
      <c r="A513" t="s">
        <v>1071</v>
      </c>
      <c r="B513" t="s">
        <v>1072</v>
      </c>
    </row>
    <row r="514" spans="1:2" x14ac:dyDescent="0.15">
      <c r="A514" t="s">
        <v>1073</v>
      </c>
      <c r="B514" t="s">
        <v>1074</v>
      </c>
    </row>
    <row r="515" spans="1:2" x14ac:dyDescent="0.15">
      <c r="A515" t="s">
        <v>1075</v>
      </c>
      <c r="B515" t="s">
        <v>1076</v>
      </c>
    </row>
    <row r="516" spans="1:2" x14ac:dyDescent="0.15">
      <c r="A516" t="s">
        <v>1077</v>
      </c>
      <c r="B516" t="s">
        <v>1078</v>
      </c>
    </row>
    <row r="517" spans="1:2" x14ac:dyDescent="0.15">
      <c r="A517" t="s">
        <v>1079</v>
      </c>
      <c r="B517" t="s">
        <v>1080</v>
      </c>
    </row>
    <row r="518" spans="1:2" x14ac:dyDescent="0.15">
      <c r="A518" t="s">
        <v>1081</v>
      </c>
      <c r="B518" t="s">
        <v>1082</v>
      </c>
    </row>
    <row r="519" spans="1:2" x14ac:dyDescent="0.15">
      <c r="A519" t="s">
        <v>1083</v>
      </c>
      <c r="B519" t="s">
        <v>1084</v>
      </c>
    </row>
    <row r="520" spans="1:2" x14ac:dyDescent="0.15">
      <c r="A520" t="s">
        <v>1085</v>
      </c>
      <c r="B520" t="s">
        <v>1086</v>
      </c>
    </row>
    <row r="521" spans="1:2" x14ac:dyDescent="0.15">
      <c r="A521" t="s">
        <v>1087</v>
      </c>
      <c r="B521" t="s">
        <v>1088</v>
      </c>
    </row>
    <row r="522" spans="1:2" x14ac:dyDescent="0.15">
      <c r="A522" t="s">
        <v>1089</v>
      </c>
      <c r="B522" t="s">
        <v>1090</v>
      </c>
    </row>
    <row r="523" spans="1:2" x14ac:dyDescent="0.15">
      <c r="A523" t="s">
        <v>1091</v>
      </c>
      <c r="B523" t="s">
        <v>1092</v>
      </c>
    </row>
    <row r="524" spans="1:2" x14ac:dyDescent="0.15">
      <c r="A524" t="s">
        <v>1093</v>
      </c>
      <c r="B524" t="s">
        <v>1094</v>
      </c>
    </row>
    <row r="525" spans="1:2" x14ac:dyDescent="0.15">
      <c r="A525" t="s">
        <v>1095</v>
      </c>
      <c r="B525" t="s">
        <v>1096</v>
      </c>
    </row>
    <row r="526" spans="1:2" x14ac:dyDescent="0.15">
      <c r="A526" t="s">
        <v>1097</v>
      </c>
      <c r="B526" t="s">
        <v>1098</v>
      </c>
    </row>
    <row r="527" spans="1:2" x14ac:dyDescent="0.15">
      <c r="A527" t="s">
        <v>1099</v>
      </c>
      <c r="B527" t="s">
        <v>1100</v>
      </c>
    </row>
    <row r="528" spans="1:2" x14ac:dyDescent="0.15">
      <c r="A528" t="s">
        <v>1101</v>
      </c>
      <c r="B528" t="s">
        <v>1102</v>
      </c>
    </row>
    <row r="529" spans="1:2" x14ac:dyDescent="0.15">
      <c r="A529" t="s">
        <v>1103</v>
      </c>
      <c r="B529" t="s">
        <v>1104</v>
      </c>
    </row>
    <row r="530" spans="1:2" x14ac:dyDescent="0.15">
      <c r="A530" t="s">
        <v>1105</v>
      </c>
      <c r="B530" t="s">
        <v>1106</v>
      </c>
    </row>
    <row r="531" spans="1:2" x14ac:dyDescent="0.15">
      <c r="A531" t="s">
        <v>1107</v>
      </c>
      <c r="B531" t="s">
        <v>1108</v>
      </c>
    </row>
    <row r="532" spans="1:2" x14ac:dyDescent="0.15">
      <c r="A532" t="s">
        <v>1109</v>
      </c>
      <c r="B532" t="s">
        <v>1110</v>
      </c>
    </row>
    <row r="533" spans="1:2" x14ac:dyDescent="0.15">
      <c r="A533" t="s">
        <v>1111</v>
      </c>
      <c r="B533" t="s">
        <v>1112</v>
      </c>
    </row>
    <row r="534" spans="1:2" x14ac:dyDescent="0.15">
      <c r="A534" t="s">
        <v>1113</v>
      </c>
      <c r="B534" t="s">
        <v>1114</v>
      </c>
    </row>
    <row r="535" spans="1:2" x14ac:dyDescent="0.15">
      <c r="A535" t="s">
        <v>1115</v>
      </c>
      <c r="B535" t="s">
        <v>1116</v>
      </c>
    </row>
    <row r="536" spans="1:2" x14ac:dyDescent="0.15">
      <c r="A536" t="s">
        <v>1117</v>
      </c>
      <c r="B536" t="s">
        <v>1118</v>
      </c>
    </row>
    <row r="537" spans="1:2" x14ac:dyDescent="0.15">
      <c r="A537" t="s">
        <v>1119</v>
      </c>
      <c r="B537" t="s">
        <v>1120</v>
      </c>
    </row>
    <row r="538" spans="1:2" x14ac:dyDescent="0.15">
      <c r="A538" t="s">
        <v>1121</v>
      </c>
      <c r="B538" t="s">
        <v>1122</v>
      </c>
    </row>
    <row r="539" spans="1:2" x14ac:dyDescent="0.15">
      <c r="A539" t="s">
        <v>1123</v>
      </c>
      <c r="B539" t="s">
        <v>1124</v>
      </c>
    </row>
    <row r="540" spans="1:2" x14ac:dyDescent="0.15">
      <c r="A540" t="s">
        <v>1125</v>
      </c>
      <c r="B540" t="s">
        <v>1126</v>
      </c>
    </row>
    <row r="541" spans="1:2" x14ac:dyDescent="0.15">
      <c r="A541" t="s">
        <v>1127</v>
      </c>
      <c r="B541" t="s">
        <v>1128</v>
      </c>
    </row>
    <row r="542" spans="1:2" x14ac:dyDescent="0.15">
      <c r="A542" t="s">
        <v>1129</v>
      </c>
      <c r="B542" t="s">
        <v>1130</v>
      </c>
    </row>
    <row r="543" spans="1:2" x14ac:dyDescent="0.15">
      <c r="A543" t="s">
        <v>1131</v>
      </c>
      <c r="B543" t="s">
        <v>1132</v>
      </c>
    </row>
    <row r="544" spans="1:2" x14ac:dyDescent="0.15">
      <c r="A544" t="s">
        <v>1133</v>
      </c>
      <c r="B544" t="s">
        <v>1134</v>
      </c>
    </row>
    <row r="545" spans="1:2" x14ac:dyDescent="0.15">
      <c r="A545" t="s">
        <v>1135</v>
      </c>
      <c r="B545" t="s">
        <v>1136</v>
      </c>
    </row>
    <row r="546" spans="1:2" x14ac:dyDescent="0.15">
      <c r="A546" t="s">
        <v>1137</v>
      </c>
      <c r="B546" t="s">
        <v>1138</v>
      </c>
    </row>
    <row r="547" spans="1:2" x14ac:dyDescent="0.15">
      <c r="A547" t="s">
        <v>1139</v>
      </c>
      <c r="B547" t="s">
        <v>1140</v>
      </c>
    </row>
    <row r="548" spans="1:2" x14ac:dyDescent="0.15">
      <c r="A548" t="s">
        <v>1141</v>
      </c>
      <c r="B548" t="s">
        <v>1142</v>
      </c>
    </row>
    <row r="549" spans="1:2" x14ac:dyDescent="0.15">
      <c r="A549" t="s">
        <v>1143</v>
      </c>
      <c r="B549" t="s">
        <v>1144</v>
      </c>
    </row>
    <row r="550" spans="1:2" x14ac:dyDescent="0.15">
      <c r="A550" t="s">
        <v>1145</v>
      </c>
      <c r="B550" t="s">
        <v>1146</v>
      </c>
    </row>
    <row r="551" spans="1:2" x14ac:dyDescent="0.15">
      <c r="A551" t="s">
        <v>1147</v>
      </c>
      <c r="B551" t="s">
        <v>1148</v>
      </c>
    </row>
    <row r="552" spans="1:2" x14ac:dyDescent="0.15">
      <c r="A552" t="s">
        <v>1149</v>
      </c>
      <c r="B552" t="s">
        <v>1150</v>
      </c>
    </row>
    <row r="553" spans="1:2" x14ac:dyDescent="0.15">
      <c r="A553" t="s">
        <v>1151</v>
      </c>
      <c r="B553" t="s">
        <v>1152</v>
      </c>
    </row>
    <row r="554" spans="1:2" x14ac:dyDescent="0.15">
      <c r="A554" t="s">
        <v>1153</v>
      </c>
      <c r="B554" t="s">
        <v>1154</v>
      </c>
    </row>
    <row r="555" spans="1:2" x14ac:dyDescent="0.15">
      <c r="A555" t="s">
        <v>1155</v>
      </c>
      <c r="B555" t="s">
        <v>1156</v>
      </c>
    </row>
    <row r="556" spans="1:2" x14ac:dyDescent="0.15">
      <c r="A556" t="s">
        <v>1157</v>
      </c>
      <c r="B556" t="s">
        <v>1158</v>
      </c>
    </row>
    <row r="557" spans="1:2" x14ac:dyDescent="0.15">
      <c r="A557" t="s">
        <v>1159</v>
      </c>
      <c r="B557" t="s">
        <v>1160</v>
      </c>
    </row>
    <row r="558" spans="1:2" x14ac:dyDescent="0.15">
      <c r="A558" t="s">
        <v>1161</v>
      </c>
      <c r="B558" t="s">
        <v>1162</v>
      </c>
    </row>
    <row r="559" spans="1:2" x14ac:dyDescent="0.15">
      <c r="A559" t="s">
        <v>1163</v>
      </c>
      <c r="B559" t="s">
        <v>1164</v>
      </c>
    </row>
    <row r="560" spans="1:2" x14ac:dyDescent="0.15">
      <c r="A560" t="s">
        <v>1165</v>
      </c>
      <c r="B560" t="s">
        <v>1166</v>
      </c>
    </row>
    <row r="561" spans="1:2" x14ac:dyDescent="0.15">
      <c r="A561" t="s">
        <v>1167</v>
      </c>
      <c r="B561" t="s">
        <v>1168</v>
      </c>
    </row>
    <row r="562" spans="1:2" x14ac:dyDescent="0.15">
      <c r="A562" t="s">
        <v>1169</v>
      </c>
      <c r="B562" t="s">
        <v>1170</v>
      </c>
    </row>
    <row r="563" spans="1:2" x14ac:dyDescent="0.15">
      <c r="A563" t="s">
        <v>1171</v>
      </c>
      <c r="B563" t="s">
        <v>1172</v>
      </c>
    </row>
    <row r="564" spans="1:2" x14ac:dyDescent="0.15">
      <c r="A564" t="s">
        <v>1173</v>
      </c>
      <c r="B564" t="s">
        <v>1174</v>
      </c>
    </row>
    <row r="565" spans="1:2" x14ac:dyDescent="0.15">
      <c r="A565" t="s">
        <v>1175</v>
      </c>
      <c r="B565" t="s">
        <v>1176</v>
      </c>
    </row>
    <row r="566" spans="1:2" x14ac:dyDescent="0.15">
      <c r="A566" t="s">
        <v>1177</v>
      </c>
      <c r="B566" t="s">
        <v>1178</v>
      </c>
    </row>
    <row r="567" spans="1:2" x14ac:dyDescent="0.15">
      <c r="A567" t="s">
        <v>1179</v>
      </c>
      <c r="B567" t="s">
        <v>1180</v>
      </c>
    </row>
    <row r="568" spans="1:2" x14ac:dyDescent="0.15">
      <c r="A568" t="s">
        <v>1181</v>
      </c>
      <c r="B568" t="s">
        <v>1182</v>
      </c>
    </row>
    <row r="569" spans="1:2" x14ac:dyDescent="0.15">
      <c r="A569" t="s">
        <v>1183</v>
      </c>
      <c r="B569" t="s">
        <v>1184</v>
      </c>
    </row>
    <row r="570" spans="1:2" x14ac:dyDescent="0.15">
      <c r="A570" t="s">
        <v>1185</v>
      </c>
      <c r="B570" t="s">
        <v>1186</v>
      </c>
    </row>
    <row r="571" spans="1:2" x14ac:dyDescent="0.15">
      <c r="A571" t="s">
        <v>1187</v>
      </c>
      <c r="B571" t="s">
        <v>1186</v>
      </c>
    </row>
    <row r="572" spans="1:2" x14ac:dyDescent="0.15">
      <c r="A572" t="s">
        <v>1188</v>
      </c>
      <c r="B572" t="s">
        <v>1189</v>
      </c>
    </row>
    <row r="573" spans="1:2" x14ac:dyDescent="0.15">
      <c r="A573" t="s">
        <v>1190</v>
      </c>
      <c r="B573" t="s">
        <v>1191</v>
      </c>
    </row>
    <row r="574" spans="1:2" x14ac:dyDescent="0.15">
      <c r="A574" t="s">
        <v>1192</v>
      </c>
      <c r="B574" t="s">
        <v>1193</v>
      </c>
    </row>
    <row r="575" spans="1:2" x14ac:dyDescent="0.15">
      <c r="A575" t="s">
        <v>1194</v>
      </c>
      <c r="B575" t="s">
        <v>1195</v>
      </c>
    </row>
    <row r="576" spans="1:2" x14ac:dyDescent="0.15">
      <c r="A576" t="s">
        <v>1196</v>
      </c>
      <c r="B576" t="s">
        <v>1197</v>
      </c>
    </row>
    <row r="577" spans="1:2" x14ac:dyDescent="0.15">
      <c r="A577" t="s">
        <v>1198</v>
      </c>
      <c r="B577" t="s">
        <v>1199</v>
      </c>
    </row>
    <row r="578" spans="1:2" x14ac:dyDescent="0.15">
      <c r="A578" t="s">
        <v>1200</v>
      </c>
      <c r="B578" t="s">
        <v>1201</v>
      </c>
    </row>
    <row r="579" spans="1:2" x14ac:dyDescent="0.15">
      <c r="A579" t="s">
        <v>1202</v>
      </c>
      <c r="B579" t="s">
        <v>1203</v>
      </c>
    </row>
    <row r="580" spans="1:2" x14ac:dyDescent="0.15">
      <c r="A580" t="s">
        <v>1204</v>
      </c>
      <c r="B580" t="s">
        <v>1205</v>
      </c>
    </row>
    <row r="581" spans="1:2" x14ac:dyDescent="0.15">
      <c r="A581" t="s">
        <v>1206</v>
      </c>
      <c r="B581" t="s">
        <v>1207</v>
      </c>
    </row>
    <row r="582" spans="1:2" x14ac:dyDescent="0.15">
      <c r="A582" t="s">
        <v>1208</v>
      </c>
      <c r="B582" t="s">
        <v>1209</v>
      </c>
    </row>
    <row r="583" spans="1:2" x14ac:dyDescent="0.15">
      <c r="A583" t="s">
        <v>1210</v>
      </c>
      <c r="B583" t="s">
        <v>1211</v>
      </c>
    </row>
    <row r="584" spans="1:2" x14ac:dyDescent="0.15">
      <c r="A584" t="s">
        <v>1212</v>
      </c>
      <c r="B584" t="s">
        <v>1213</v>
      </c>
    </row>
    <row r="585" spans="1:2" x14ac:dyDescent="0.15">
      <c r="A585" t="s">
        <v>1214</v>
      </c>
      <c r="B585" t="s">
        <v>1215</v>
      </c>
    </row>
    <row r="586" spans="1:2" x14ac:dyDescent="0.15">
      <c r="A586" t="s">
        <v>1216</v>
      </c>
      <c r="B586" t="s">
        <v>1217</v>
      </c>
    </row>
    <row r="587" spans="1:2" x14ac:dyDescent="0.15">
      <c r="A587" t="s">
        <v>1218</v>
      </c>
      <c r="B587" t="s">
        <v>1219</v>
      </c>
    </row>
    <row r="588" spans="1:2" x14ac:dyDescent="0.15">
      <c r="A588" t="s">
        <v>1220</v>
      </c>
      <c r="B588" t="s">
        <v>1221</v>
      </c>
    </row>
    <row r="589" spans="1:2" x14ac:dyDescent="0.15">
      <c r="A589" t="s">
        <v>1222</v>
      </c>
      <c r="B589" t="s">
        <v>1223</v>
      </c>
    </row>
    <row r="590" spans="1:2" x14ac:dyDescent="0.15">
      <c r="A590" t="s">
        <v>1224</v>
      </c>
      <c r="B590" t="s">
        <v>1225</v>
      </c>
    </row>
    <row r="591" spans="1:2" x14ac:dyDescent="0.15">
      <c r="A591" t="s">
        <v>1226</v>
      </c>
      <c r="B591" t="s">
        <v>1227</v>
      </c>
    </row>
    <row r="592" spans="1:2" x14ac:dyDescent="0.15">
      <c r="A592" t="s">
        <v>1228</v>
      </c>
      <c r="B592" t="s">
        <v>1229</v>
      </c>
    </row>
    <row r="593" spans="1:2" x14ac:dyDescent="0.15">
      <c r="A593" t="s">
        <v>1230</v>
      </c>
      <c r="B593" t="s">
        <v>1231</v>
      </c>
    </row>
    <row r="594" spans="1:2" x14ac:dyDescent="0.15">
      <c r="A594" t="s">
        <v>1232</v>
      </c>
      <c r="B594" t="s">
        <v>1233</v>
      </c>
    </row>
    <row r="595" spans="1:2" x14ac:dyDescent="0.15">
      <c r="A595" t="s">
        <v>1234</v>
      </c>
      <c r="B595" t="s">
        <v>1235</v>
      </c>
    </row>
    <row r="596" spans="1:2" x14ac:dyDescent="0.15">
      <c r="A596" t="s">
        <v>1236</v>
      </c>
      <c r="B596" t="s">
        <v>1237</v>
      </c>
    </row>
    <row r="597" spans="1:2" x14ac:dyDescent="0.15">
      <c r="A597" t="s">
        <v>1238</v>
      </c>
      <c r="B597" t="s">
        <v>1239</v>
      </c>
    </row>
    <row r="598" spans="1:2" x14ac:dyDescent="0.15">
      <c r="A598" t="s">
        <v>1240</v>
      </c>
      <c r="B598" t="s">
        <v>1241</v>
      </c>
    </row>
    <row r="599" spans="1:2" x14ac:dyDescent="0.15">
      <c r="A599" t="s">
        <v>1242</v>
      </c>
      <c r="B599" t="s">
        <v>1243</v>
      </c>
    </row>
    <row r="600" spans="1:2" x14ac:dyDescent="0.15">
      <c r="A600" t="s">
        <v>1244</v>
      </c>
      <c r="B600" t="s">
        <v>1245</v>
      </c>
    </row>
    <row r="601" spans="1:2" x14ac:dyDescent="0.15">
      <c r="A601" t="s">
        <v>1246</v>
      </c>
      <c r="B601" t="s">
        <v>1247</v>
      </c>
    </row>
    <row r="602" spans="1:2" x14ac:dyDescent="0.15">
      <c r="A602" t="s">
        <v>1248</v>
      </c>
      <c r="B602" t="s">
        <v>1247</v>
      </c>
    </row>
    <row r="603" spans="1:2" x14ac:dyDescent="0.15">
      <c r="A603" t="s">
        <v>1249</v>
      </c>
      <c r="B603" t="s">
        <v>1250</v>
      </c>
    </row>
    <row r="604" spans="1:2" x14ac:dyDescent="0.15">
      <c r="A604" t="s">
        <v>1251</v>
      </c>
      <c r="B604" t="s">
        <v>1252</v>
      </c>
    </row>
    <row r="605" spans="1:2" x14ac:dyDescent="0.15">
      <c r="A605" t="s">
        <v>1253</v>
      </c>
      <c r="B605" t="s">
        <v>1254</v>
      </c>
    </row>
    <row r="606" spans="1:2" x14ac:dyDescent="0.15">
      <c r="A606" t="s">
        <v>1255</v>
      </c>
      <c r="B606" t="s">
        <v>1256</v>
      </c>
    </row>
    <row r="607" spans="1:2" x14ac:dyDescent="0.15">
      <c r="A607" t="s">
        <v>1257</v>
      </c>
      <c r="B607" t="s">
        <v>1258</v>
      </c>
    </row>
    <row r="608" spans="1:2" x14ac:dyDescent="0.15">
      <c r="A608" t="s">
        <v>1259</v>
      </c>
      <c r="B608" t="s">
        <v>1260</v>
      </c>
    </row>
    <row r="609" spans="1:2" x14ac:dyDescent="0.15">
      <c r="A609" t="s">
        <v>1261</v>
      </c>
      <c r="B609" t="s">
        <v>1262</v>
      </c>
    </row>
    <row r="610" spans="1:2" x14ac:dyDescent="0.15">
      <c r="A610" t="s">
        <v>1263</v>
      </c>
      <c r="B610" t="s">
        <v>1262</v>
      </c>
    </row>
    <row r="611" spans="1:2" x14ac:dyDescent="0.15">
      <c r="A611" t="s">
        <v>1264</v>
      </c>
      <c r="B611" t="s">
        <v>1265</v>
      </c>
    </row>
    <row r="612" spans="1:2" x14ac:dyDescent="0.15">
      <c r="A612" t="s">
        <v>1266</v>
      </c>
      <c r="B612" t="s">
        <v>1267</v>
      </c>
    </row>
    <row r="613" spans="1:2" x14ac:dyDescent="0.15">
      <c r="A613" t="s">
        <v>1268</v>
      </c>
      <c r="B613" t="s">
        <v>1269</v>
      </c>
    </row>
    <row r="614" spans="1:2" x14ac:dyDescent="0.15">
      <c r="A614" t="s">
        <v>1270</v>
      </c>
      <c r="B614" t="s">
        <v>1271</v>
      </c>
    </row>
    <row r="615" spans="1:2" x14ac:dyDescent="0.15">
      <c r="A615" t="s">
        <v>1272</v>
      </c>
      <c r="B615" t="s">
        <v>1273</v>
      </c>
    </row>
    <row r="616" spans="1:2" x14ac:dyDescent="0.15">
      <c r="A616" t="s">
        <v>1274</v>
      </c>
      <c r="B616" t="s">
        <v>1275</v>
      </c>
    </row>
    <row r="617" spans="1:2" x14ac:dyDescent="0.15">
      <c r="A617" t="s">
        <v>1276</v>
      </c>
      <c r="B617" t="s">
        <v>1277</v>
      </c>
    </row>
    <row r="618" spans="1:2" x14ac:dyDescent="0.15">
      <c r="A618" t="s">
        <v>1278</v>
      </c>
      <c r="B618" t="s">
        <v>1279</v>
      </c>
    </row>
    <row r="619" spans="1:2" x14ac:dyDescent="0.15">
      <c r="A619" t="s">
        <v>1280</v>
      </c>
      <c r="B619" t="s">
        <v>1281</v>
      </c>
    </row>
    <row r="620" spans="1:2" x14ac:dyDescent="0.15">
      <c r="A620" t="s">
        <v>1282</v>
      </c>
      <c r="B620" t="s">
        <v>1283</v>
      </c>
    </row>
    <row r="621" spans="1:2" x14ac:dyDescent="0.15">
      <c r="A621" t="s">
        <v>1284</v>
      </c>
      <c r="B621" t="s">
        <v>1285</v>
      </c>
    </row>
    <row r="622" spans="1:2" x14ac:dyDescent="0.15">
      <c r="A622" t="s">
        <v>1286</v>
      </c>
      <c r="B622" t="s">
        <v>1287</v>
      </c>
    </row>
    <row r="623" spans="1:2" x14ac:dyDescent="0.15">
      <c r="A623" t="s">
        <v>1288</v>
      </c>
      <c r="B623" t="s">
        <v>1289</v>
      </c>
    </row>
    <row r="624" spans="1:2" x14ac:dyDescent="0.15">
      <c r="A624" t="s">
        <v>1290</v>
      </c>
      <c r="B624" t="s">
        <v>1291</v>
      </c>
    </row>
    <row r="625" spans="1:2" x14ac:dyDescent="0.15">
      <c r="A625" t="s">
        <v>1292</v>
      </c>
      <c r="B625" t="s">
        <v>1293</v>
      </c>
    </row>
    <row r="626" spans="1:2" x14ac:dyDescent="0.15">
      <c r="A626" t="s">
        <v>1294</v>
      </c>
      <c r="B626" t="s">
        <v>1295</v>
      </c>
    </row>
    <row r="627" spans="1:2" x14ac:dyDescent="0.15">
      <c r="A627" t="s">
        <v>1296</v>
      </c>
      <c r="B627" t="s">
        <v>1297</v>
      </c>
    </row>
    <row r="628" spans="1:2" x14ac:dyDescent="0.15">
      <c r="A628" t="s">
        <v>1298</v>
      </c>
      <c r="B628" t="s">
        <v>1299</v>
      </c>
    </row>
    <row r="629" spans="1:2" x14ac:dyDescent="0.15">
      <c r="A629" t="s">
        <v>1300</v>
      </c>
      <c r="B629" t="s">
        <v>1301</v>
      </c>
    </row>
    <row r="630" spans="1:2" x14ac:dyDescent="0.15">
      <c r="A630" t="s">
        <v>1302</v>
      </c>
      <c r="B630" t="s">
        <v>1303</v>
      </c>
    </row>
    <row r="631" spans="1:2" x14ac:dyDescent="0.15">
      <c r="A631" t="s">
        <v>1304</v>
      </c>
      <c r="B631" t="s">
        <v>1305</v>
      </c>
    </row>
    <row r="632" spans="1:2" x14ac:dyDescent="0.15">
      <c r="A632" t="s">
        <v>1306</v>
      </c>
      <c r="B632" t="s">
        <v>1307</v>
      </c>
    </row>
    <row r="633" spans="1:2" x14ac:dyDescent="0.15">
      <c r="A633" t="s">
        <v>1308</v>
      </c>
      <c r="B633" t="s">
        <v>1309</v>
      </c>
    </row>
    <row r="634" spans="1:2" x14ac:dyDescent="0.15">
      <c r="A634" t="s">
        <v>1310</v>
      </c>
      <c r="B634" t="s">
        <v>1311</v>
      </c>
    </row>
    <row r="635" spans="1:2" x14ac:dyDescent="0.15">
      <c r="A635" t="s">
        <v>1312</v>
      </c>
      <c r="B635" t="s">
        <v>1313</v>
      </c>
    </row>
    <row r="636" spans="1:2" x14ac:dyDescent="0.15">
      <c r="A636" t="s">
        <v>1314</v>
      </c>
      <c r="B636" t="s">
        <v>1315</v>
      </c>
    </row>
    <row r="637" spans="1:2" x14ac:dyDescent="0.15">
      <c r="A637" t="s">
        <v>1316</v>
      </c>
      <c r="B637" t="s">
        <v>1317</v>
      </c>
    </row>
    <row r="638" spans="1:2" x14ac:dyDescent="0.15">
      <c r="A638" t="s">
        <v>1318</v>
      </c>
      <c r="B638" t="s">
        <v>1319</v>
      </c>
    </row>
    <row r="639" spans="1:2" x14ac:dyDescent="0.15">
      <c r="A639" t="s">
        <v>1320</v>
      </c>
      <c r="B639" t="s">
        <v>1321</v>
      </c>
    </row>
    <row r="640" spans="1:2" x14ac:dyDescent="0.15">
      <c r="A640" t="s">
        <v>1322</v>
      </c>
      <c r="B640" t="s">
        <v>1323</v>
      </c>
    </row>
    <row r="641" spans="1:2" x14ac:dyDescent="0.15">
      <c r="A641" t="s">
        <v>1324</v>
      </c>
      <c r="B641" t="s">
        <v>1325</v>
      </c>
    </row>
    <row r="642" spans="1:2" x14ac:dyDescent="0.15">
      <c r="A642" t="s">
        <v>1326</v>
      </c>
      <c r="B642" t="s">
        <v>1327</v>
      </c>
    </row>
    <row r="643" spans="1:2" x14ac:dyDescent="0.15">
      <c r="A643" t="s">
        <v>1328</v>
      </c>
      <c r="B643" t="s">
        <v>1329</v>
      </c>
    </row>
    <row r="644" spans="1:2" x14ac:dyDescent="0.15">
      <c r="A644" t="s">
        <v>1330</v>
      </c>
      <c r="B644" t="s">
        <v>1331</v>
      </c>
    </row>
    <row r="645" spans="1:2" x14ac:dyDescent="0.15">
      <c r="A645" t="s">
        <v>1332</v>
      </c>
      <c r="B645" t="s">
        <v>1333</v>
      </c>
    </row>
    <row r="646" spans="1:2" x14ac:dyDescent="0.15">
      <c r="A646" t="s">
        <v>1334</v>
      </c>
      <c r="B646" t="s">
        <v>1335</v>
      </c>
    </row>
    <row r="647" spans="1:2" x14ac:dyDescent="0.15">
      <c r="A647" t="s">
        <v>1336</v>
      </c>
      <c r="B647" t="s">
        <v>1337</v>
      </c>
    </row>
    <row r="648" spans="1:2" x14ac:dyDescent="0.15">
      <c r="A648" t="s">
        <v>1338</v>
      </c>
      <c r="B648" t="s">
        <v>1339</v>
      </c>
    </row>
    <row r="649" spans="1:2" x14ac:dyDescent="0.15">
      <c r="A649" t="s">
        <v>1340</v>
      </c>
      <c r="B649" t="s">
        <v>1341</v>
      </c>
    </row>
    <row r="650" spans="1:2" x14ac:dyDescent="0.15">
      <c r="A650" t="s">
        <v>1342</v>
      </c>
      <c r="B650" t="s">
        <v>1343</v>
      </c>
    </row>
    <row r="651" spans="1:2" x14ac:dyDescent="0.15">
      <c r="A651" t="s">
        <v>1344</v>
      </c>
      <c r="B651" t="s">
        <v>1345</v>
      </c>
    </row>
    <row r="652" spans="1:2" x14ac:dyDescent="0.15">
      <c r="A652" t="s">
        <v>1346</v>
      </c>
      <c r="B652" t="s">
        <v>1347</v>
      </c>
    </row>
    <row r="653" spans="1:2" x14ac:dyDescent="0.15">
      <c r="A653" t="s">
        <v>1348</v>
      </c>
      <c r="B653" t="s">
        <v>1349</v>
      </c>
    </row>
    <row r="654" spans="1:2" x14ac:dyDescent="0.15">
      <c r="A654" t="s">
        <v>1350</v>
      </c>
      <c r="B654" t="s">
        <v>1351</v>
      </c>
    </row>
    <row r="655" spans="1:2" x14ac:dyDescent="0.15">
      <c r="A655" t="s">
        <v>1352</v>
      </c>
      <c r="B655" t="s">
        <v>1353</v>
      </c>
    </row>
    <row r="656" spans="1:2" x14ac:dyDescent="0.15">
      <c r="A656" t="s">
        <v>1354</v>
      </c>
      <c r="B656" t="s">
        <v>1355</v>
      </c>
    </row>
    <row r="657" spans="1:2" x14ac:dyDescent="0.15">
      <c r="A657" t="s">
        <v>1356</v>
      </c>
      <c r="B657" t="s">
        <v>1357</v>
      </c>
    </row>
    <row r="658" spans="1:2" x14ac:dyDescent="0.15">
      <c r="A658" t="s">
        <v>1358</v>
      </c>
      <c r="B658" t="s">
        <v>1359</v>
      </c>
    </row>
    <row r="659" spans="1:2" x14ac:dyDescent="0.15">
      <c r="A659" t="s">
        <v>1360</v>
      </c>
      <c r="B659" t="s">
        <v>1361</v>
      </c>
    </row>
    <row r="660" spans="1:2" x14ac:dyDescent="0.15">
      <c r="A660" t="s">
        <v>1362</v>
      </c>
      <c r="B660" t="s">
        <v>1363</v>
      </c>
    </row>
    <row r="661" spans="1:2" x14ac:dyDescent="0.15">
      <c r="A661" t="s">
        <v>1364</v>
      </c>
      <c r="B661" t="s">
        <v>1365</v>
      </c>
    </row>
    <row r="662" spans="1:2" x14ac:dyDescent="0.15">
      <c r="A662" t="s">
        <v>1366</v>
      </c>
      <c r="B662" t="s">
        <v>1367</v>
      </c>
    </row>
    <row r="663" spans="1:2" x14ac:dyDescent="0.15">
      <c r="A663" t="s">
        <v>1368</v>
      </c>
      <c r="B663" t="s">
        <v>1369</v>
      </c>
    </row>
    <row r="664" spans="1:2" x14ac:dyDescent="0.15">
      <c r="A664" t="s">
        <v>1370</v>
      </c>
      <c r="B664" t="s">
        <v>1371</v>
      </c>
    </row>
    <row r="665" spans="1:2" x14ac:dyDescent="0.15">
      <c r="A665" t="s">
        <v>1372</v>
      </c>
      <c r="B665" t="s">
        <v>1373</v>
      </c>
    </row>
    <row r="666" spans="1:2" x14ac:dyDescent="0.15">
      <c r="A666" t="s">
        <v>1374</v>
      </c>
      <c r="B666" t="s">
        <v>1375</v>
      </c>
    </row>
    <row r="667" spans="1:2" x14ac:dyDescent="0.15">
      <c r="A667" t="s">
        <v>1376</v>
      </c>
      <c r="B667" t="s">
        <v>1377</v>
      </c>
    </row>
    <row r="668" spans="1:2" x14ac:dyDescent="0.15">
      <c r="A668" t="s">
        <v>1378</v>
      </c>
      <c r="B668" t="s">
        <v>1379</v>
      </c>
    </row>
    <row r="669" spans="1:2" x14ac:dyDescent="0.15">
      <c r="A669" t="s">
        <v>1380</v>
      </c>
      <c r="B669" t="s">
        <v>1381</v>
      </c>
    </row>
    <row r="670" spans="1:2" x14ac:dyDescent="0.15">
      <c r="A670" t="s">
        <v>1382</v>
      </c>
      <c r="B670" t="s">
        <v>1383</v>
      </c>
    </row>
    <row r="671" spans="1:2" x14ac:dyDescent="0.15">
      <c r="A671" t="s">
        <v>1384</v>
      </c>
      <c r="B671" t="s">
        <v>1385</v>
      </c>
    </row>
    <row r="672" spans="1:2" x14ac:dyDescent="0.15">
      <c r="A672" t="s">
        <v>1386</v>
      </c>
      <c r="B672" t="s">
        <v>1387</v>
      </c>
    </row>
    <row r="673" spans="1:2" x14ac:dyDescent="0.15">
      <c r="A673" t="s">
        <v>1388</v>
      </c>
      <c r="B673" t="s">
        <v>1389</v>
      </c>
    </row>
    <row r="674" spans="1:2" x14ac:dyDescent="0.15">
      <c r="A674" t="s">
        <v>1390</v>
      </c>
      <c r="B674" t="s">
        <v>1391</v>
      </c>
    </row>
    <row r="675" spans="1:2" x14ac:dyDescent="0.15">
      <c r="A675" t="s">
        <v>1392</v>
      </c>
      <c r="B675" t="s">
        <v>1393</v>
      </c>
    </row>
    <row r="676" spans="1:2" x14ac:dyDescent="0.15">
      <c r="A676" t="s">
        <v>1394</v>
      </c>
      <c r="B676" t="s">
        <v>1395</v>
      </c>
    </row>
    <row r="677" spans="1:2" x14ac:dyDescent="0.15">
      <c r="A677" t="s">
        <v>1396</v>
      </c>
      <c r="B677" t="s">
        <v>1397</v>
      </c>
    </row>
    <row r="678" spans="1:2" x14ac:dyDescent="0.15">
      <c r="A678" t="s">
        <v>1398</v>
      </c>
      <c r="B678" t="s">
        <v>1399</v>
      </c>
    </row>
    <row r="679" spans="1:2" x14ac:dyDescent="0.15">
      <c r="A679" t="s">
        <v>1400</v>
      </c>
      <c r="B679" t="s">
        <v>1401</v>
      </c>
    </row>
    <row r="680" spans="1:2" x14ac:dyDescent="0.15">
      <c r="A680" t="s">
        <v>1402</v>
      </c>
      <c r="B680" t="s">
        <v>1403</v>
      </c>
    </row>
    <row r="681" spans="1:2" x14ac:dyDescent="0.15">
      <c r="A681" t="s">
        <v>1404</v>
      </c>
      <c r="B681" t="s">
        <v>1405</v>
      </c>
    </row>
    <row r="682" spans="1:2" x14ac:dyDescent="0.15">
      <c r="A682" t="s">
        <v>1406</v>
      </c>
      <c r="B682" t="s">
        <v>1407</v>
      </c>
    </row>
    <row r="683" spans="1:2" x14ac:dyDescent="0.15">
      <c r="A683" t="s">
        <v>1408</v>
      </c>
      <c r="B683" t="s">
        <v>1409</v>
      </c>
    </row>
    <row r="684" spans="1:2" x14ac:dyDescent="0.15">
      <c r="A684" t="s">
        <v>1410</v>
      </c>
      <c r="B684" t="s">
        <v>1411</v>
      </c>
    </row>
    <row r="685" spans="1:2" x14ac:dyDescent="0.15">
      <c r="A685" t="s">
        <v>1412</v>
      </c>
      <c r="B685" t="s">
        <v>1413</v>
      </c>
    </row>
    <row r="686" spans="1:2" x14ac:dyDescent="0.15">
      <c r="A686" t="s">
        <v>1414</v>
      </c>
      <c r="B686" t="s">
        <v>1415</v>
      </c>
    </row>
    <row r="687" spans="1:2" x14ac:dyDescent="0.15">
      <c r="A687" t="s">
        <v>1416</v>
      </c>
      <c r="B687" t="s">
        <v>1417</v>
      </c>
    </row>
    <row r="688" spans="1:2" x14ac:dyDescent="0.15">
      <c r="A688" t="s">
        <v>1418</v>
      </c>
      <c r="B688" t="s">
        <v>1419</v>
      </c>
    </row>
    <row r="689" spans="1:2" x14ac:dyDescent="0.15">
      <c r="A689" t="s">
        <v>1420</v>
      </c>
      <c r="B689" t="s">
        <v>1421</v>
      </c>
    </row>
    <row r="690" spans="1:2" x14ac:dyDescent="0.15">
      <c r="A690" t="s">
        <v>1422</v>
      </c>
      <c r="B690" t="s">
        <v>1423</v>
      </c>
    </row>
    <row r="691" spans="1:2" x14ac:dyDescent="0.15">
      <c r="A691" t="s">
        <v>1424</v>
      </c>
      <c r="B691" t="s">
        <v>1425</v>
      </c>
    </row>
    <row r="692" spans="1:2" x14ac:dyDescent="0.15">
      <c r="A692" t="s">
        <v>1426</v>
      </c>
      <c r="B692" t="s">
        <v>1427</v>
      </c>
    </row>
    <row r="693" spans="1:2" x14ac:dyDescent="0.15">
      <c r="A693" t="s">
        <v>1428</v>
      </c>
      <c r="B693" t="s">
        <v>1429</v>
      </c>
    </row>
    <row r="694" spans="1:2" x14ac:dyDescent="0.15">
      <c r="A694" t="s">
        <v>1430</v>
      </c>
      <c r="B694" t="s">
        <v>1431</v>
      </c>
    </row>
    <row r="695" spans="1:2" x14ac:dyDescent="0.15">
      <c r="A695" t="s">
        <v>1432</v>
      </c>
      <c r="B695" t="s">
        <v>1433</v>
      </c>
    </row>
    <row r="696" spans="1:2" x14ac:dyDescent="0.15">
      <c r="A696" t="s">
        <v>1434</v>
      </c>
      <c r="B696" t="s">
        <v>1435</v>
      </c>
    </row>
    <row r="697" spans="1:2" x14ac:dyDescent="0.15">
      <c r="A697" t="s">
        <v>1436</v>
      </c>
      <c r="B697" t="s">
        <v>1437</v>
      </c>
    </row>
    <row r="698" spans="1:2" x14ac:dyDescent="0.15">
      <c r="A698" t="s">
        <v>1438</v>
      </c>
      <c r="B698" t="s">
        <v>1439</v>
      </c>
    </row>
    <row r="699" spans="1:2" x14ac:dyDescent="0.15">
      <c r="A699" t="s">
        <v>1440</v>
      </c>
      <c r="B699" t="s">
        <v>1441</v>
      </c>
    </row>
    <row r="700" spans="1:2" x14ac:dyDescent="0.15">
      <c r="A700" t="s">
        <v>1442</v>
      </c>
      <c r="B700" t="s">
        <v>1443</v>
      </c>
    </row>
    <row r="701" spans="1:2" x14ac:dyDescent="0.15">
      <c r="A701" t="s">
        <v>1444</v>
      </c>
      <c r="B701" t="s">
        <v>1445</v>
      </c>
    </row>
    <row r="702" spans="1:2" x14ac:dyDescent="0.15">
      <c r="A702" t="s">
        <v>1446</v>
      </c>
      <c r="B702" t="s">
        <v>1447</v>
      </c>
    </row>
    <row r="703" spans="1:2" x14ac:dyDescent="0.15">
      <c r="A703" t="s">
        <v>1448</v>
      </c>
      <c r="B703" t="s">
        <v>1449</v>
      </c>
    </row>
    <row r="704" spans="1:2" x14ac:dyDescent="0.15">
      <c r="A704" t="s">
        <v>1450</v>
      </c>
      <c r="B704" t="s">
        <v>1451</v>
      </c>
    </row>
    <row r="705" spans="1:2" x14ac:dyDescent="0.15">
      <c r="A705" t="s">
        <v>1452</v>
      </c>
      <c r="B705" t="s">
        <v>1453</v>
      </c>
    </row>
    <row r="706" spans="1:2" x14ac:dyDescent="0.15">
      <c r="A706" t="s">
        <v>1454</v>
      </c>
      <c r="B706" t="s">
        <v>1455</v>
      </c>
    </row>
    <row r="707" spans="1:2" x14ac:dyDescent="0.15">
      <c r="A707" t="s">
        <v>1456</v>
      </c>
      <c r="B707" t="s">
        <v>1457</v>
      </c>
    </row>
    <row r="708" spans="1:2" x14ac:dyDescent="0.15">
      <c r="A708" t="s">
        <v>1458</v>
      </c>
      <c r="B708" t="s">
        <v>1459</v>
      </c>
    </row>
    <row r="709" spans="1:2" x14ac:dyDescent="0.15">
      <c r="A709" t="s">
        <v>1460</v>
      </c>
      <c r="B709" t="s">
        <v>1461</v>
      </c>
    </row>
    <row r="710" spans="1:2" x14ac:dyDescent="0.15">
      <c r="A710" t="s">
        <v>1462</v>
      </c>
      <c r="B710" t="s">
        <v>1463</v>
      </c>
    </row>
    <row r="711" spans="1:2" x14ac:dyDescent="0.15">
      <c r="A711" t="s">
        <v>1464</v>
      </c>
      <c r="B711" t="s">
        <v>1465</v>
      </c>
    </row>
    <row r="712" spans="1:2" x14ac:dyDescent="0.15">
      <c r="A712" t="s">
        <v>1466</v>
      </c>
      <c r="B712" t="s">
        <v>1467</v>
      </c>
    </row>
    <row r="713" spans="1:2" x14ac:dyDescent="0.15">
      <c r="A713" t="s">
        <v>1468</v>
      </c>
      <c r="B713" t="s">
        <v>1469</v>
      </c>
    </row>
    <row r="714" spans="1:2" x14ac:dyDescent="0.15">
      <c r="A714" t="s">
        <v>1470</v>
      </c>
      <c r="B714" t="s">
        <v>1471</v>
      </c>
    </row>
    <row r="715" spans="1:2" x14ac:dyDescent="0.15">
      <c r="A715" t="s">
        <v>1472</v>
      </c>
      <c r="B715" t="s">
        <v>1473</v>
      </c>
    </row>
    <row r="716" spans="1:2" x14ac:dyDescent="0.15">
      <c r="A716" t="s">
        <v>1474</v>
      </c>
      <c r="B716" t="s">
        <v>1475</v>
      </c>
    </row>
    <row r="717" spans="1:2" x14ac:dyDescent="0.15">
      <c r="A717" t="s">
        <v>1476</v>
      </c>
      <c r="B717" t="s">
        <v>1477</v>
      </c>
    </row>
    <row r="718" spans="1:2" x14ac:dyDescent="0.15">
      <c r="A718" t="s">
        <v>1478</v>
      </c>
      <c r="B718" t="s">
        <v>1479</v>
      </c>
    </row>
    <row r="719" spans="1:2" x14ac:dyDescent="0.15">
      <c r="A719" t="s">
        <v>1480</v>
      </c>
      <c r="B719" t="s">
        <v>1481</v>
      </c>
    </row>
    <row r="720" spans="1:2" x14ac:dyDescent="0.15">
      <c r="A720" t="s">
        <v>1482</v>
      </c>
      <c r="B720" t="s">
        <v>1483</v>
      </c>
    </row>
    <row r="721" spans="1:2" x14ac:dyDescent="0.15">
      <c r="A721" t="s">
        <v>1484</v>
      </c>
      <c r="B721" t="s">
        <v>1485</v>
      </c>
    </row>
    <row r="722" spans="1:2" x14ac:dyDescent="0.15">
      <c r="A722" t="s">
        <v>1486</v>
      </c>
      <c r="B722" t="s">
        <v>1487</v>
      </c>
    </row>
    <row r="723" spans="1:2" x14ac:dyDescent="0.15">
      <c r="A723" t="s">
        <v>1488</v>
      </c>
      <c r="B723" t="s">
        <v>1489</v>
      </c>
    </row>
    <row r="724" spans="1:2" x14ac:dyDescent="0.15">
      <c r="A724" t="s">
        <v>1490</v>
      </c>
      <c r="B724" t="s">
        <v>1491</v>
      </c>
    </row>
    <row r="725" spans="1:2" x14ac:dyDescent="0.15">
      <c r="A725" t="s">
        <v>1492</v>
      </c>
      <c r="B725" t="s">
        <v>1493</v>
      </c>
    </row>
    <row r="726" spans="1:2" x14ac:dyDescent="0.15">
      <c r="A726" t="s">
        <v>1494</v>
      </c>
      <c r="B726" t="s">
        <v>1495</v>
      </c>
    </row>
    <row r="727" spans="1:2" x14ac:dyDescent="0.15">
      <c r="A727" t="s">
        <v>1496</v>
      </c>
      <c r="B727" t="s">
        <v>1497</v>
      </c>
    </row>
    <row r="728" spans="1:2" x14ac:dyDescent="0.15">
      <c r="A728" t="s">
        <v>1498</v>
      </c>
      <c r="B728" t="s">
        <v>1499</v>
      </c>
    </row>
    <row r="729" spans="1:2" x14ac:dyDescent="0.15">
      <c r="A729" t="s">
        <v>1500</v>
      </c>
      <c r="B729" t="s">
        <v>1501</v>
      </c>
    </row>
    <row r="730" spans="1:2" x14ac:dyDescent="0.15">
      <c r="A730" t="s">
        <v>1502</v>
      </c>
      <c r="B730" t="s">
        <v>1503</v>
      </c>
    </row>
    <row r="731" spans="1:2" x14ac:dyDescent="0.15">
      <c r="A731" t="s">
        <v>1504</v>
      </c>
      <c r="B731" t="s">
        <v>1505</v>
      </c>
    </row>
    <row r="732" spans="1:2" x14ac:dyDescent="0.15">
      <c r="A732" t="s">
        <v>1506</v>
      </c>
      <c r="B732" t="s">
        <v>1507</v>
      </c>
    </row>
    <row r="733" spans="1:2" x14ac:dyDescent="0.15">
      <c r="A733" t="s">
        <v>1508</v>
      </c>
      <c r="B733" t="s">
        <v>1509</v>
      </c>
    </row>
    <row r="734" spans="1:2" x14ac:dyDescent="0.15">
      <c r="A734" t="s">
        <v>1510</v>
      </c>
      <c r="B734" t="s">
        <v>1511</v>
      </c>
    </row>
    <row r="735" spans="1:2" x14ac:dyDescent="0.15">
      <c r="A735" t="s">
        <v>1512</v>
      </c>
      <c r="B735" t="s">
        <v>1513</v>
      </c>
    </row>
    <row r="736" spans="1:2" x14ac:dyDescent="0.15">
      <c r="A736" t="s">
        <v>1514</v>
      </c>
      <c r="B736" t="s">
        <v>1515</v>
      </c>
    </row>
    <row r="737" spans="1:2" x14ac:dyDescent="0.15">
      <c r="A737" t="s">
        <v>1516</v>
      </c>
      <c r="B737" t="s">
        <v>1517</v>
      </c>
    </row>
    <row r="738" spans="1:2" x14ac:dyDescent="0.15">
      <c r="A738" t="s">
        <v>1518</v>
      </c>
      <c r="B738" t="s">
        <v>1519</v>
      </c>
    </row>
    <row r="739" spans="1:2" x14ac:dyDescent="0.15">
      <c r="A739" t="s">
        <v>1520</v>
      </c>
      <c r="B739" t="s">
        <v>1521</v>
      </c>
    </row>
    <row r="740" spans="1:2" x14ac:dyDescent="0.15">
      <c r="A740" t="s">
        <v>1522</v>
      </c>
      <c r="B740" t="s">
        <v>1523</v>
      </c>
    </row>
    <row r="741" spans="1:2" x14ac:dyDescent="0.15">
      <c r="A741" t="s">
        <v>1524</v>
      </c>
      <c r="B741" t="s">
        <v>1525</v>
      </c>
    </row>
    <row r="742" spans="1:2" x14ac:dyDescent="0.15">
      <c r="A742" t="s">
        <v>1526</v>
      </c>
      <c r="B742" t="s">
        <v>1527</v>
      </c>
    </row>
    <row r="743" spans="1:2" x14ac:dyDescent="0.15">
      <c r="A743" t="s">
        <v>1528</v>
      </c>
      <c r="B743" t="s">
        <v>1529</v>
      </c>
    </row>
    <row r="744" spans="1:2" x14ac:dyDescent="0.15">
      <c r="A744" t="s">
        <v>1530</v>
      </c>
      <c r="B744" t="s">
        <v>1529</v>
      </c>
    </row>
    <row r="745" spans="1:2" x14ac:dyDescent="0.15">
      <c r="A745" t="s">
        <v>1531</v>
      </c>
      <c r="B745" t="s">
        <v>1532</v>
      </c>
    </row>
    <row r="746" spans="1:2" x14ac:dyDescent="0.15">
      <c r="A746" t="s">
        <v>1533</v>
      </c>
      <c r="B746" t="s">
        <v>1534</v>
      </c>
    </row>
    <row r="747" spans="1:2" x14ac:dyDescent="0.15">
      <c r="A747" t="s">
        <v>1535</v>
      </c>
      <c r="B747" t="s">
        <v>1536</v>
      </c>
    </row>
    <row r="748" spans="1:2" x14ac:dyDescent="0.15">
      <c r="A748" t="s">
        <v>1537</v>
      </c>
      <c r="B748" t="s">
        <v>1538</v>
      </c>
    </row>
    <row r="749" spans="1:2" x14ac:dyDescent="0.15">
      <c r="A749" t="s">
        <v>1539</v>
      </c>
      <c r="B749" t="s">
        <v>1540</v>
      </c>
    </row>
    <row r="750" spans="1:2" x14ac:dyDescent="0.15">
      <c r="A750" t="s">
        <v>1541</v>
      </c>
      <c r="B750" t="s">
        <v>1542</v>
      </c>
    </row>
    <row r="751" spans="1:2" x14ac:dyDescent="0.15">
      <c r="A751" t="s">
        <v>1543</v>
      </c>
      <c r="B751" t="s">
        <v>1544</v>
      </c>
    </row>
    <row r="752" spans="1:2" x14ac:dyDescent="0.15">
      <c r="A752" t="s">
        <v>1545</v>
      </c>
      <c r="B752" t="s">
        <v>1546</v>
      </c>
    </row>
    <row r="753" spans="1:2" x14ac:dyDescent="0.15">
      <c r="A753" t="s">
        <v>1547</v>
      </c>
      <c r="B753" t="s">
        <v>1548</v>
      </c>
    </row>
    <row r="754" spans="1:2" x14ac:dyDescent="0.15">
      <c r="A754" t="s">
        <v>1549</v>
      </c>
      <c r="B754" t="s">
        <v>1550</v>
      </c>
    </row>
    <row r="755" spans="1:2" x14ac:dyDescent="0.15">
      <c r="A755" t="s">
        <v>1551</v>
      </c>
      <c r="B755" t="s">
        <v>1552</v>
      </c>
    </row>
    <row r="756" spans="1:2" x14ac:dyDescent="0.15">
      <c r="A756" t="s">
        <v>1553</v>
      </c>
      <c r="B756" t="s">
        <v>1554</v>
      </c>
    </row>
    <row r="757" spans="1:2" x14ac:dyDescent="0.15">
      <c r="A757" t="s">
        <v>1555</v>
      </c>
      <c r="B757" t="s">
        <v>1556</v>
      </c>
    </row>
    <row r="758" spans="1:2" x14ac:dyDescent="0.15">
      <c r="A758" t="s">
        <v>1557</v>
      </c>
      <c r="B758" t="s">
        <v>1558</v>
      </c>
    </row>
    <row r="759" spans="1:2" x14ac:dyDescent="0.15">
      <c r="A759" t="s">
        <v>1559</v>
      </c>
      <c r="B759" t="s">
        <v>1560</v>
      </c>
    </row>
    <row r="760" spans="1:2" x14ac:dyDescent="0.15">
      <c r="A760" t="s">
        <v>1561</v>
      </c>
      <c r="B760" t="s">
        <v>1562</v>
      </c>
    </row>
    <row r="761" spans="1:2" x14ac:dyDescent="0.15">
      <c r="A761" t="s">
        <v>1563</v>
      </c>
      <c r="B761" t="s">
        <v>1564</v>
      </c>
    </row>
    <row r="762" spans="1:2" x14ac:dyDescent="0.15">
      <c r="A762" t="s">
        <v>1565</v>
      </c>
      <c r="B762" t="s">
        <v>1566</v>
      </c>
    </row>
    <row r="763" spans="1:2" x14ac:dyDescent="0.15">
      <c r="A763" t="s">
        <v>1567</v>
      </c>
      <c r="B763" t="s">
        <v>1568</v>
      </c>
    </row>
    <row r="764" spans="1:2" x14ac:dyDescent="0.15">
      <c r="A764" t="s">
        <v>1569</v>
      </c>
      <c r="B764" t="s">
        <v>1570</v>
      </c>
    </row>
    <row r="765" spans="1:2" x14ac:dyDescent="0.15">
      <c r="A765" t="s">
        <v>1571</v>
      </c>
      <c r="B765" t="s">
        <v>1572</v>
      </c>
    </row>
    <row r="766" spans="1:2" x14ac:dyDescent="0.15">
      <c r="A766" t="s">
        <v>1573</v>
      </c>
      <c r="B766" t="s">
        <v>1574</v>
      </c>
    </row>
    <row r="767" spans="1:2" x14ac:dyDescent="0.15">
      <c r="A767" t="s">
        <v>1575</v>
      </c>
      <c r="B767" t="s">
        <v>1576</v>
      </c>
    </row>
    <row r="768" spans="1:2" x14ac:dyDescent="0.15">
      <c r="A768" t="s">
        <v>1577</v>
      </c>
      <c r="B768" t="s">
        <v>1578</v>
      </c>
    </row>
    <row r="769" spans="1:2" x14ac:dyDescent="0.15">
      <c r="A769" t="s">
        <v>1579</v>
      </c>
      <c r="B769" t="s">
        <v>1580</v>
      </c>
    </row>
    <row r="770" spans="1:2" x14ac:dyDescent="0.15">
      <c r="A770" t="s">
        <v>1581</v>
      </c>
      <c r="B770" t="s">
        <v>1582</v>
      </c>
    </row>
    <row r="771" spans="1:2" x14ac:dyDescent="0.15">
      <c r="A771" t="s">
        <v>1583</v>
      </c>
      <c r="B771" t="s">
        <v>1584</v>
      </c>
    </row>
    <row r="772" spans="1:2" x14ac:dyDescent="0.15">
      <c r="A772" t="s">
        <v>1585</v>
      </c>
      <c r="B772" t="s">
        <v>1586</v>
      </c>
    </row>
    <row r="773" spans="1:2" x14ac:dyDescent="0.15">
      <c r="A773" t="s">
        <v>1587</v>
      </c>
      <c r="B773" t="s">
        <v>1588</v>
      </c>
    </row>
    <row r="774" spans="1:2" x14ac:dyDescent="0.15">
      <c r="A774" t="s">
        <v>1589</v>
      </c>
      <c r="B774" t="s">
        <v>1590</v>
      </c>
    </row>
    <row r="775" spans="1:2" x14ac:dyDescent="0.15">
      <c r="A775" t="s">
        <v>1591</v>
      </c>
      <c r="B775" t="s">
        <v>1592</v>
      </c>
    </row>
    <row r="776" spans="1:2" x14ac:dyDescent="0.15">
      <c r="A776" t="s">
        <v>1593</v>
      </c>
      <c r="B776" t="s">
        <v>1594</v>
      </c>
    </row>
    <row r="777" spans="1:2" x14ac:dyDescent="0.15">
      <c r="A777" t="s">
        <v>1595</v>
      </c>
      <c r="B777" t="s">
        <v>1596</v>
      </c>
    </row>
    <row r="778" spans="1:2" x14ac:dyDescent="0.15">
      <c r="A778" t="s">
        <v>1597</v>
      </c>
      <c r="B778" t="s">
        <v>1598</v>
      </c>
    </row>
    <row r="779" spans="1:2" x14ac:dyDescent="0.15">
      <c r="A779" t="s">
        <v>1599</v>
      </c>
      <c r="B779" t="s">
        <v>1600</v>
      </c>
    </row>
    <row r="780" spans="1:2" x14ac:dyDescent="0.15">
      <c r="A780" t="s">
        <v>1601</v>
      </c>
      <c r="B780" t="s">
        <v>1602</v>
      </c>
    </row>
    <row r="781" spans="1:2" x14ac:dyDescent="0.15">
      <c r="A781" t="s">
        <v>1603</v>
      </c>
      <c r="B781" t="s">
        <v>1604</v>
      </c>
    </row>
    <row r="782" spans="1:2" x14ac:dyDescent="0.15">
      <c r="A782" t="s">
        <v>1605</v>
      </c>
      <c r="B782" t="s">
        <v>1606</v>
      </c>
    </row>
    <row r="783" spans="1:2" x14ac:dyDescent="0.15">
      <c r="A783" t="s">
        <v>1607</v>
      </c>
      <c r="B783" t="s">
        <v>1608</v>
      </c>
    </row>
    <row r="784" spans="1:2" x14ac:dyDescent="0.15">
      <c r="A784" t="s">
        <v>1609</v>
      </c>
      <c r="B784" t="s">
        <v>1610</v>
      </c>
    </row>
    <row r="785" spans="1:2" x14ac:dyDescent="0.15">
      <c r="A785" t="s">
        <v>1611</v>
      </c>
      <c r="B785" t="s">
        <v>1612</v>
      </c>
    </row>
    <row r="786" spans="1:2" x14ac:dyDescent="0.15">
      <c r="A786" t="s">
        <v>1613</v>
      </c>
      <c r="B786" t="s">
        <v>1614</v>
      </c>
    </row>
    <row r="787" spans="1:2" x14ac:dyDescent="0.15">
      <c r="A787" t="s">
        <v>1615</v>
      </c>
      <c r="B787" t="s">
        <v>1616</v>
      </c>
    </row>
    <row r="788" spans="1:2" x14ac:dyDescent="0.15">
      <c r="A788" t="s">
        <v>1617</v>
      </c>
      <c r="B788" t="s">
        <v>1618</v>
      </c>
    </row>
    <row r="789" spans="1:2" x14ac:dyDescent="0.15">
      <c r="A789" t="s">
        <v>1619</v>
      </c>
      <c r="B789" t="s">
        <v>1620</v>
      </c>
    </row>
    <row r="790" spans="1:2" x14ac:dyDescent="0.15">
      <c r="A790" t="s">
        <v>1621</v>
      </c>
      <c r="B790" t="s">
        <v>1622</v>
      </c>
    </row>
    <row r="791" spans="1:2" x14ac:dyDescent="0.15">
      <c r="A791" t="s">
        <v>1623</v>
      </c>
      <c r="B791" t="s">
        <v>1624</v>
      </c>
    </row>
    <row r="792" spans="1:2" x14ac:dyDescent="0.15">
      <c r="A792" t="s">
        <v>1625</v>
      </c>
      <c r="B792" t="s">
        <v>1626</v>
      </c>
    </row>
    <row r="793" spans="1:2" x14ac:dyDescent="0.15">
      <c r="A793" t="s">
        <v>1627</v>
      </c>
      <c r="B793" t="s">
        <v>1628</v>
      </c>
    </row>
    <row r="794" spans="1:2" x14ac:dyDescent="0.15">
      <c r="A794" t="s">
        <v>1629</v>
      </c>
      <c r="B794" t="s">
        <v>1630</v>
      </c>
    </row>
    <row r="795" spans="1:2" x14ac:dyDescent="0.15">
      <c r="A795" t="s">
        <v>1631</v>
      </c>
      <c r="B795" t="s">
        <v>1632</v>
      </c>
    </row>
    <row r="796" spans="1:2" x14ac:dyDescent="0.15">
      <c r="A796" t="s">
        <v>1633</v>
      </c>
      <c r="B796" t="s">
        <v>1634</v>
      </c>
    </row>
    <row r="797" spans="1:2" x14ac:dyDescent="0.15">
      <c r="A797" t="s">
        <v>1635</v>
      </c>
      <c r="B797" t="s">
        <v>1636</v>
      </c>
    </row>
    <row r="798" spans="1:2" x14ac:dyDescent="0.15">
      <c r="A798" t="s">
        <v>1637</v>
      </c>
      <c r="B798" t="s">
        <v>1638</v>
      </c>
    </row>
    <row r="799" spans="1:2" x14ac:dyDescent="0.15">
      <c r="A799" t="s">
        <v>1639</v>
      </c>
      <c r="B799" t="s">
        <v>1640</v>
      </c>
    </row>
    <row r="800" spans="1:2" x14ac:dyDescent="0.15">
      <c r="A800" t="s">
        <v>1641</v>
      </c>
      <c r="B800" t="s">
        <v>1642</v>
      </c>
    </row>
    <row r="801" spans="1:2" x14ac:dyDescent="0.15">
      <c r="A801" t="s">
        <v>1643</v>
      </c>
      <c r="B801" t="s">
        <v>1644</v>
      </c>
    </row>
    <row r="802" spans="1:2" x14ac:dyDescent="0.15">
      <c r="A802" t="s">
        <v>1645</v>
      </c>
      <c r="B802" t="s">
        <v>1646</v>
      </c>
    </row>
    <row r="803" spans="1:2" x14ac:dyDescent="0.15">
      <c r="A803" t="s">
        <v>1647</v>
      </c>
      <c r="B803" t="s">
        <v>1648</v>
      </c>
    </row>
    <row r="804" spans="1:2" x14ac:dyDescent="0.15">
      <c r="A804" t="s">
        <v>1649</v>
      </c>
      <c r="B804" t="s">
        <v>1650</v>
      </c>
    </row>
    <row r="805" spans="1:2" x14ac:dyDescent="0.15">
      <c r="A805" t="s">
        <v>1651</v>
      </c>
      <c r="B805" t="s">
        <v>1652</v>
      </c>
    </row>
    <row r="806" spans="1:2" x14ac:dyDescent="0.15">
      <c r="A806" t="s">
        <v>1653</v>
      </c>
      <c r="B806" t="s">
        <v>1654</v>
      </c>
    </row>
    <row r="807" spans="1:2" x14ac:dyDescent="0.15">
      <c r="A807" t="s">
        <v>1655</v>
      </c>
      <c r="B807" t="s">
        <v>1656</v>
      </c>
    </row>
    <row r="808" spans="1:2" x14ac:dyDescent="0.15">
      <c r="A808" t="s">
        <v>1657</v>
      </c>
      <c r="B808" t="s">
        <v>1658</v>
      </c>
    </row>
    <row r="809" spans="1:2" x14ac:dyDescent="0.15">
      <c r="A809" t="s">
        <v>1659</v>
      </c>
      <c r="B809" t="s">
        <v>1660</v>
      </c>
    </row>
    <row r="810" spans="1:2" x14ac:dyDescent="0.15">
      <c r="A810" t="s">
        <v>1661</v>
      </c>
      <c r="B810" t="s">
        <v>1662</v>
      </c>
    </row>
    <row r="811" spans="1:2" x14ac:dyDescent="0.15">
      <c r="A811" t="s">
        <v>1663</v>
      </c>
      <c r="B811" t="s">
        <v>1664</v>
      </c>
    </row>
    <row r="812" spans="1:2" x14ac:dyDescent="0.15">
      <c r="A812" t="s">
        <v>1665</v>
      </c>
      <c r="B812" t="s">
        <v>1666</v>
      </c>
    </row>
    <row r="813" spans="1:2" x14ac:dyDescent="0.15">
      <c r="A813" t="s">
        <v>1667</v>
      </c>
      <c r="B813" t="s">
        <v>1668</v>
      </c>
    </row>
    <row r="814" spans="1:2" x14ac:dyDescent="0.15">
      <c r="A814" t="s">
        <v>1669</v>
      </c>
      <c r="B814" t="s">
        <v>1668</v>
      </c>
    </row>
    <row r="815" spans="1:2" x14ac:dyDescent="0.15">
      <c r="A815" t="s">
        <v>1670</v>
      </c>
      <c r="B815" t="s">
        <v>1671</v>
      </c>
    </row>
    <row r="816" spans="1:2" x14ac:dyDescent="0.15">
      <c r="A816" t="s">
        <v>1672</v>
      </c>
      <c r="B816" t="s">
        <v>1671</v>
      </c>
    </row>
    <row r="817" spans="1:2" x14ac:dyDescent="0.15">
      <c r="A817" t="s">
        <v>1673</v>
      </c>
      <c r="B817" t="s">
        <v>1674</v>
      </c>
    </row>
    <row r="818" spans="1:2" x14ac:dyDescent="0.15">
      <c r="A818" t="s">
        <v>1675</v>
      </c>
      <c r="B818" t="s">
        <v>1676</v>
      </c>
    </row>
    <row r="819" spans="1:2" x14ac:dyDescent="0.15">
      <c r="A819" t="s">
        <v>1677</v>
      </c>
      <c r="B819" t="s">
        <v>1678</v>
      </c>
    </row>
    <row r="820" spans="1:2" x14ac:dyDescent="0.15">
      <c r="A820" t="s">
        <v>1679</v>
      </c>
      <c r="B820" t="s">
        <v>1680</v>
      </c>
    </row>
    <row r="821" spans="1:2" x14ac:dyDescent="0.15">
      <c r="A821" t="s">
        <v>1681</v>
      </c>
      <c r="B821" t="s">
        <v>1682</v>
      </c>
    </row>
    <row r="822" spans="1:2" x14ac:dyDescent="0.15">
      <c r="A822" t="s">
        <v>1683</v>
      </c>
      <c r="B822" t="s">
        <v>1684</v>
      </c>
    </row>
    <row r="823" spans="1:2" x14ac:dyDescent="0.15">
      <c r="A823" t="s">
        <v>1685</v>
      </c>
      <c r="B823" t="s">
        <v>1686</v>
      </c>
    </row>
    <row r="824" spans="1:2" x14ac:dyDescent="0.15">
      <c r="A824" t="s">
        <v>1687</v>
      </c>
      <c r="B824" t="s">
        <v>1688</v>
      </c>
    </row>
    <row r="825" spans="1:2" x14ac:dyDescent="0.15">
      <c r="A825" t="s">
        <v>1689</v>
      </c>
      <c r="B825" t="s">
        <v>1690</v>
      </c>
    </row>
    <row r="826" spans="1:2" x14ac:dyDescent="0.15">
      <c r="A826" t="s">
        <v>1691</v>
      </c>
      <c r="B826" t="s">
        <v>1692</v>
      </c>
    </row>
    <row r="827" spans="1:2" x14ac:dyDescent="0.15">
      <c r="A827" t="s">
        <v>1693</v>
      </c>
      <c r="B827" t="s">
        <v>1694</v>
      </c>
    </row>
    <row r="828" spans="1:2" x14ac:dyDescent="0.15">
      <c r="A828" t="s">
        <v>1695</v>
      </c>
      <c r="B828" t="s">
        <v>1696</v>
      </c>
    </row>
    <row r="829" spans="1:2" x14ac:dyDescent="0.15">
      <c r="A829" t="s">
        <v>1697</v>
      </c>
      <c r="B829" t="s">
        <v>1698</v>
      </c>
    </row>
    <row r="830" spans="1:2" x14ac:dyDescent="0.15">
      <c r="A830" t="s">
        <v>1699</v>
      </c>
      <c r="B830" t="s">
        <v>1700</v>
      </c>
    </row>
    <row r="831" spans="1:2" x14ac:dyDescent="0.15">
      <c r="A831" t="s">
        <v>1701</v>
      </c>
      <c r="B831" t="s">
        <v>1702</v>
      </c>
    </row>
    <row r="832" spans="1:2" x14ac:dyDescent="0.15">
      <c r="A832" t="s">
        <v>1703</v>
      </c>
      <c r="B832" t="s">
        <v>1704</v>
      </c>
    </row>
    <row r="833" spans="1:2" x14ac:dyDescent="0.15">
      <c r="A833" t="s">
        <v>1705</v>
      </c>
      <c r="B833" t="s">
        <v>1706</v>
      </c>
    </row>
    <row r="834" spans="1:2" x14ac:dyDescent="0.15">
      <c r="A834" t="s">
        <v>1707</v>
      </c>
      <c r="B834" t="s">
        <v>1708</v>
      </c>
    </row>
    <row r="835" spans="1:2" x14ac:dyDescent="0.15">
      <c r="A835" t="s">
        <v>1709</v>
      </c>
      <c r="B835" t="s">
        <v>1710</v>
      </c>
    </row>
    <row r="836" spans="1:2" x14ac:dyDescent="0.15">
      <c r="A836" t="s">
        <v>1711</v>
      </c>
      <c r="B836" t="s">
        <v>1712</v>
      </c>
    </row>
    <row r="837" spans="1:2" x14ac:dyDescent="0.15">
      <c r="A837" t="s">
        <v>1713</v>
      </c>
      <c r="B837" t="s">
        <v>1714</v>
      </c>
    </row>
    <row r="838" spans="1:2" x14ac:dyDescent="0.15">
      <c r="A838" t="s">
        <v>1715</v>
      </c>
      <c r="B838" t="s">
        <v>1716</v>
      </c>
    </row>
    <row r="839" spans="1:2" x14ac:dyDescent="0.15">
      <c r="A839" t="s">
        <v>1717</v>
      </c>
      <c r="B839" t="s">
        <v>1718</v>
      </c>
    </row>
    <row r="840" spans="1:2" x14ac:dyDescent="0.15">
      <c r="A840" t="s">
        <v>1719</v>
      </c>
      <c r="B840" t="s">
        <v>1720</v>
      </c>
    </row>
    <row r="841" spans="1:2" x14ac:dyDescent="0.15">
      <c r="A841" t="s">
        <v>1721</v>
      </c>
      <c r="B841" t="s">
        <v>1722</v>
      </c>
    </row>
    <row r="842" spans="1:2" x14ac:dyDescent="0.15">
      <c r="A842" t="s">
        <v>1723</v>
      </c>
      <c r="B842" t="s">
        <v>1724</v>
      </c>
    </row>
    <row r="843" spans="1:2" x14ac:dyDescent="0.15">
      <c r="A843" t="s">
        <v>1725</v>
      </c>
      <c r="B843" t="s">
        <v>1726</v>
      </c>
    </row>
    <row r="844" spans="1:2" x14ac:dyDescent="0.15">
      <c r="A844" t="s">
        <v>1727</v>
      </c>
      <c r="B844" t="s">
        <v>1726</v>
      </c>
    </row>
    <row r="845" spans="1:2" x14ac:dyDescent="0.15">
      <c r="A845" t="s">
        <v>1728</v>
      </c>
      <c r="B845" t="s">
        <v>1729</v>
      </c>
    </row>
    <row r="846" spans="1:2" x14ac:dyDescent="0.15">
      <c r="A846" t="s">
        <v>1730</v>
      </c>
      <c r="B846" t="s">
        <v>1729</v>
      </c>
    </row>
    <row r="847" spans="1:2" x14ac:dyDescent="0.15">
      <c r="A847" t="s">
        <v>1731</v>
      </c>
      <c r="B847" t="s">
        <v>1732</v>
      </c>
    </row>
    <row r="848" spans="1:2" x14ac:dyDescent="0.15">
      <c r="A848" t="s">
        <v>1733</v>
      </c>
      <c r="B848" t="s">
        <v>1734</v>
      </c>
    </row>
    <row r="849" spans="1:2" x14ac:dyDescent="0.15">
      <c r="A849" t="s">
        <v>1735</v>
      </c>
      <c r="B849" t="s">
        <v>1736</v>
      </c>
    </row>
    <row r="850" spans="1:2" x14ac:dyDescent="0.15">
      <c r="A850" t="s">
        <v>1737</v>
      </c>
      <c r="B850" t="s">
        <v>1738</v>
      </c>
    </row>
    <row r="851" spans="1:2" x14ac:dyDescent="0.15">
      <c r="A851" t="s">
        <v>1739</v>
      </c>
      <c r="B851" t="s">
        <v>1740</v>
      </c>
    </row>
  </sheetData>
  <sheetProtection sheet="1" objects="1" scenarios="1"/>
  <phoneticPr fontId="3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3:J58"/>
  <sheetViews>
    <sheetView topLeftCell="A28" zoomScaleNormal="100" workbookViewId="0">
      <selection activeCell="E19" sqref="E19"/>
    </sheetView>
  </sheetViews>
  <sheetFormatPr defaultColWidth="9" defaultRowHeight="13.5" x14ac:dyDescent="0.15"/>
  <cols>
    <col min="1" max="1" width="15.125" customWidth="1"/>
    <col min="2" max="2" width="23.75" customWidth="1"/>
    <col min="3" max="3" width="15.25" style="1" customWidth="1"/>
    <col min="4" max="8" width="12.5" style="1" customWidth="1"/>
    <col min="9" max="9" width="24.75" customWidth="1"/>
    <col min="10" max="10" width="20.125" customWidth="1"/>
    <col min="11" max="12" width="15.375" customWidth="1"/>
  </cols>
  <sheetData>
    <row r="3" spans="1:10" x14ac:dyDescent="0.15">
      <c r="A3" s="2" t="s">
        <v>1741</v>
      </c>
      <c r="B3" s="2" t="s">
        <v>1742</v>
      </c>
      <c r="C3" s="2" t="s">
        <v>4</v>
      </c>
      <c r="D3" s="3" t="s">
        <v>1743</v>
      </c>
      <c r="E3" s="3" t="s">
        <v>1744</v>
      </c>
      <c r="F3" s="4" t="s">
        <v>6</v>
      </c>
      <c r="G3" s="4" t="s">
        <v>7</v>
      </c>
      <c r="H3" s="2" t="s">
        <v>1745</v>
      </c>
      <c r="I3" s="2" t="s">
        <v>1746</v>
      </c>
      <c r="J3" s="2" t="s">
        <v>1747</v>
      </c>
    </row>
    <row r="4" spans="1:10" x14ac:dyDescent="0.15">
      <c r="A4" s="5">
        <v>45976</v>
      </c>
      <c r="B4" s="120" t="s">
        <v>1815</v>
      </c>
      <c r="C4" s="6" t="s">
        <v>1749</v>
      </c>
      <c r="D4" s="7">
        <v>1000</v>
      </c>
      <c r="E4" s="8">
        <v>3000</v>
      </c>
      <c r="F4" s="8">
        <v>13000</v>
      </c>
      <c r="G4" s="8">
        <v>14000</v>
      </c>
      <c r="H4" s="9">
        <v>45957</v>
      </c>
      <c r="I4" s="14" t="s">
        <v>1748</v>
      </c>
      <c r="J4" s="121" t="s">
        <v>1813</v>
      </c>
    </row>
    <row r="5" spans="1:10" x14ac:dyDescent="0.15">
      <c r="C5" s="6" t="s">
        <v>1750</v>
      </c>
      <c r="D5" s="10"/>
      <c r="E5" s="11"/>
      <c r="F5" s="11"/>
      <c r="G5" s="11"/>
      <c r="H5" s="10"/>
      <c r="I5" s="15"/>
    </row>
    <row r="6" spans="1:10" x14ac:dyDescent="0.15">
      <c r="C6" s="6" t="s">
        <v>1751</v>
      </c>
      <c r="D6" s="10"/>
      <c r="E6" s="11"/>
      <c r="F6" s="11"/>
      <c r="G6" s="11"/>
      <c r="H6" s="12"/>
      <c r="I6" s="15"/>
    </row>
    <row r="7" spans="1:10" x14ac:dyDescent="0.15">
      <c r="C7" s="152" t="s">
        <v>1810</v>
      </c>
      <c r="D7" s="10"/>
      <c r="E7" s="11"/>
      <c r="F7" s="11"/>
      <c r="G7" s="11"/>
      <c r="H7" s="10"/>
      <c r="I7" s="15"/>
    </row>
    <row r="8" spans="1:10" x14ac:dyDescent="0.15">
      <c r="C8" s="6" t="s">
        <v>1807</v>
      </c>
      <c r="D8" s="10"/>
      <c r="E8" s="10"/>
      <c r="F8" s="10"/>
      <c r="G8" s="10"/>
      <c r="H8" s="10"/>
      <c r="I8" s="15"/>
    </row>
    <row r="9" spans="1:10" x14ac:dyDescent="0.15">
      <c r="C9" s="6" t="s">
        <v>1752</v>
      </c>
      <c r="D9" s="10"/>
      <c r="E9" s="10"/>
      <c r="F9" s="10"/>
      <c r="G9" s="10"/>
      <c r="H9" s="10"/>
      <c r="I9" s="15"/>
    </row>
    <row r="10" spans="1:10" x14ac:dyDescent="0.15">
      <c r="C10" s="6" t="s">
        <v>1753</v>
      </c>
      <c r="D10" s="10"/>
      <c r="E10" s="10"/>
      <c r="F10" s="10"/>
      <c r="G10" s="10"/>
      <c r="H10" s="10"/>
      <c r="I10" s="15"/>
    </row>
    <row r="11" spans="1:10" x14ac:dyDescent="0.15">
      <c r="C11" s="6" t="s">
        <v>1755</v>
      </c>
      <c r="D11" s="10"/>
      <c r="E11" s="10"/>
      <c r="F11" s="10"/>
      <c r="G11" s="10"/>
      <c r="H11" s="10"/>
      <c r="I11" s="15"/>
    </row>
    <row r="12" spans="1:10" x14ac:dyDescent="0.15">
      <c r="C12" s="6" t="s">
        <v>1756</v>
      </c>
      <c r="D12" s="10"/>
      <c r="E12" s="10"/>
      <c r="F12" s="10"/>
      <c r="G12" s="10"/>
      <c r="H12" s="10"/>
      <c r="I12" s="15"/>
    </row>
    <row r="13" spans="1:10" x14ac:dyDescent="0.15">
      <c r="C13" s="6" t="s">
        <v>1757</v>
      </c>
      <c r="D13" s="10"/>
      <c r="E13" s="10"/>
      <c r="F13" s="10"/>
      <c r="G13" s="10"/>
      <c r="H13" s="10"/>
      <c r="I13" s="15"/>
    </row>
    <row r="14" spans="1:10" x14ac:dyDescent="0.15">
      <c r="C14" s="6" t="s">
        <v>1758</v>
      </c>
      <c r="D14" s="10"/>
      <c r="E14" s="10"/>
      <c r="F14" s="10"/>
      <c r="G14" s="10"/>
      <c r="H14" s="10"/>
      <c r="I14" s="15"/>
    </row>
    <row r="15" spans="1:10" x14ac:dyDescent="0.15">
      <c r="C15" s="6" t="s">
        <v>1759</v>
      </c>
      <c r="D15" s="10"/>
      <c r="E15" s="10"/>
      <c r="F15" s="10"/>
      <c r="G15" s="10"/>
      <c r="H15" s="10"/>
      <c r="I15" s="15"/>
    </row>
    <row r="16" spans="1:10" x14ac:dyDescent="0.15">
      <c r="C16" s="6" t="s">
        <v>1760</v>
      </c>
      <c r="D16" s="10"/>
      <c r="E16" s="10"/>
      <c r="F16" s="10"/>
      <c r="G16" s="10"/>
      <c r="H16" s="10"/>
      <c r="I16" s="15"/>
    </row>
    <row r="17" spans="3:10" x14ac:dyDescent="0.15">
      <c r="C17" s="6" t="s">
        <v>1761</v>
      </c>
      <c r="D17" s="10"/>
      <c r="E17" s="10"/>
      <c r="F17" s="10"/>
      <c r="G17" s="10"/>
      <c r="H17" s="10"/>
      <c r="I17" s="15"/>
    </row>
    <row r="18" spans="3:10" x14ac:dyDescent="0.15">
      <c r="C18" s="6" t="s">
        <v>1762</v>
      </c>
      <c r="D18" s="10"/>
      <c r="E18" s="10"/>
      <c r="F18" s="10"/>
      <c r="G18" s="10"/>
      <c r="H18" s="10"/>
      <c r="I18" s="15"/>
    </row>
    <row r="19" spans="3:10" x14ac:dyDescent="0.15">
      <c r="C19" s="6" t="s">
        <v>1763</v>
      </c>
      <c r="D19" s="10"/>
      <c r="E19" s="10"/>
      <c r="F19" s="10"/>
      <c r="G19" s="10"/>
      <c r="H19" s="10"/>
      <c r="I19" s="15"/>
    </row>
    <row r="20" spans="3:10" x14ac:dyDescent="0.15">
      <c r="C20" s="6" t="s">
        <v>1764</v>
      </c>
      <c r="D20" s="10"/>
      <c r="E20" s="10"/>
      <c r="F20" s="10"/>
      <c r="G20" s="10"/>
      <c r="H20" s="10"/>
      <c r="I20" s="15"/>
    </row>
    <row r="21" spans="3:10" x14ac:dyDescent="0.15">
      <c r="C21" s="6" t="s">
        <v>1765</v>
      </c>
      <c r="D21" s="10"/>
      <c r="E21" s="10"/>
      <c r="F21" s="10"/>
      <c r="G21" s="10"/>
      <c r="H21" s="10"/>
      <c r="I21" s="15"/>
    </row>
    <row r="22" spans="3:10" x14ac:dyDescent="0.15">
      <c r="C22" s="6" t="s">
        <v>1766</v>
      </c>
      <c r="D22" s="10"/>
      <c r="E22" s="10"/>
      <c r="F22" s="10"/>
      <c r="G22" s="10"/>
      <c r="H22" s="10"/>
      <c r="I22" s="15"/>
      <c r="J22" s="158"/>
    </row>
    <row r="23" spans="3:10" x14ac:dyDescent="0.15">
      <c r="C23" s="6" t="s">
        <v>1767</v>
      </c>
      <c r="D23" s="10"/>
      <c r="E23" s="10"/>
      <c r="F23" s="10"/>
      <c r="G23" s="10"/>
      <c r="H23" s="10"/>
      <c r="I23" s="15"/>
    </row>
    <row r="24" spans="3:10" x14ac:dyDescent="0.15">
      <c r="C24" s="6" t="s">
        <v>1768</v>
      </c>
      <c r="D24" s="10"/>
      <c r="E24" s="10"/>
      <c r="F24" s="10"/>
      <c r="G24" s="10"/>
      <c r="H24" s="10"/>
      <c r="I24" s="15"/>
    </row>
    <row r="25" spans="3:10" x14ac:dyDescent="0.15">
      <c r="C25" s="6" t="s">
        <v>1769</v>
      </c>
      <c r="D25" s="10"/>
      <c r="E25" s="10"/>
      <c r="F25" s="10"/>
      <c r="G25" s="10"/>
      <c r="H25" s="10"/>
      <c r="I25" s="15"/>
    </row>
    <row r="26" spans="3:10" x14ac:dyDescent="0.15">
      <c r="C26" s="6" t="s">
        <v>1770</v>
      </c>
      <c r="D26" s="10"/>
      <c r="E26" s="10"/>
      <c r="F26" s="10"/>
      <c r="G26" s="10"/>
      <c r="H26" s="10"/>
      <c r="I26" s="15"/>
    </row>
    <row r="27" spans="3:10" x14ac:dyDescent="0.15">
      <c r="C27" s="6" t="s">
        <v>1771</v>
      </c>
      <c r="D27" s="10"/>
      <c r="E27" s="10"/>
      <c r="F27" s="10"/>
      <c r="G27" s="10"/>
      <c r="H27" s="10"/>
      <c r="I27" s="15"/>
    </row>
    <row r="28" spans="3:10" x14ac:dyDescent="0.15">
      <c r="C28" s="6" t="s">
        <v>1772</v>
      </c>
      <c r="D28" s="10"/>
      <c r="E28" s="10"/>
      <c r="F28" s="10"/>
      <c r="G28" s="10"/>
      <c r="H28" s="10"/>
      <c r="I28" s="15"/>
    </row>
    <row r="29" spans="3:10" x14ac:dyDescent="0.15">
      <c r="C29" s="6" t="s">
        <v>1773</v>
      </c>
      <c r="D29" s="10"/>
      <c r="E29" s="10"/>
      <c r="F29" s="10"/>
      <c r="G29" s="10"/>
      <c r="H29" s="10"/>
      <c r="I29" s="15"/>
    </row>
    <row r="30" spans="3:10" x14ac:dyDescent="0.15">
      <c r="C30" s="6" t="s">
        <v>1774</v>
      </c>
      <c r="D30" s="10"/>
      <c r="E30" s="10"/>
      <c r="F30" s="10"/>
      <c r="G30" s="10"/>
      <c r="H30" s="10"/>
      <c r="I30" s="15"/>
    </row>
    <row r="31" spans="3:10" x14ac:dyDescent="0.15">
      <c r="C31" s="6" t="s">
        <v>1775</v>
      </c>
      <c r="D31" s="10"/>
      <c r="E31" s="10"/>
      <c r="F31" s="10"/>
      <c r="G31" s="10"/>
      <c r="H31" s="10"/>
      <c r="I31" s="15"/>
    </row>
    <row r="32" spans="3:10" x14ac:dyDescent="0.15">
      <c r="C32" s="6" t="s">
        <v>1776</v>
      </c>
      <c r="D32" s="10"/>
      <c r="E32" s="10"/>
      <c r="F32" s="10"/>
      <c r="G32" s="10"/>
      <c r="H32" s="10"/>
      <c r="I32" s="15"/>
    </row>
    <row r="33" spans="3:9" x14ac:dyDescent="0.15">
      <c r="C33" s="6" t="s">
        <v>1754</v>
      </c>
      <c r="D33" s="10"/>
      <c r="E33" s="10"/>
      <c r="F33" s="10"/>
      <c r="G33" s="10"/>
      <c r="H33" s="10"/>
      <c r="I33" s="15"/>
    </row>
    <row r="34" spans="3:9" x14ac:dyDescent="0.15">
      <c r="C34" s="6" t="s">
        <v>1777</v>
      </c>
      <c r="D34" s="10"/>
      <c r="E34" s="10"/>
      <c r="F34" s="10"/>
      <c r="G34" s="10"/>
      <c r="H34" s="10"/>
      <c r="I34" s="15"/>
    </row>
    <row r="35" spans="3:9" x14ac:dyDescent="0.15">
      <c r="C35" s="6" t="s">
        <v>1778</v>
      </c>
      <c r="D35" s="10"/>
      <c r="E35" s="10"/>
      <c r="F35" s="10"/>
      <c r="G35" s="10"/>
      <c r="H35" s="10"/>
      <c r="I35" s="15"/>
    </row>
    <row r="36" spans="3:9" x14ac:dyDescent="0.15">
      <c r="C36" s="6" t="s">
        <v>1779</v>
      </c>
      <c r="D36" s="10"/>
      <c r="E36" s="10"/>
      <c r="F36" s="10"/>
      <c r="G36" s="10"/>
      <c r="H36" s="10"/>
      <c r="I36" s="15"/>
    </row>
    <row r="37" spans="3:9" x14ac:dyDescent="0.15">
      <c r="C37" s="6" t="s">
        <v>1780</v>
      </c>
      <c r="D37" s="10"/>
      <c r="E37" s="10"/>
      <c r="F37" s="10"/>
      <c r="G37" s="10"/>
      <c r="H37" s="10"/>
      <c r="I37" s="15"/>
    </row>
    <row r="38" spans="3:9" x14ac:dyDescent="0.15">
      <c r="C38" s="6" t="s">
        <v>1781</v>
      </c>
      <c r="D38" s="10"/>
      <c r="E38" s="10"/>
      <c r="F38" s="10"/>
      <c r="G38" s="10"/>
      <c r="H38" s="10"/>
      <c r="I38" s="15"/>
    </row>
    <row r="39" spans="3:9" x14ac:dyDescent="0.15">
      <c r="C39" s="6" t="s">
        <v>1782</v>
      </c>
      <c r="D39" s="10"/>
      <c r="E39" s="10"/>
      <c r="F39" s="10"/>
      <c r="G39" s="10"/>
      <c r="H39" s="10"/>
      <c r="I39" s="15"/>
    </row>
    <row r="40" spans="3:9" x14ac:dyDescent="0.15">
      <c r="C40" s="6" t="s">
        <v>1783</v>
      </c>
      <c r="D40" s="10"/>
      <c r="E40" s="10"/>
      <c r="F40" s="10"/>
      <c r="G40" s="10"/>
      <c r="H40" s="10"/>
      <c r="I40" s="15"/>
    </row>
    <row r="41" spans="3:9" x14ac:dyDescent="0.15">
      <c r="C41" s="6" t="s">
        <v>1784</v>
      </c>
      <c r="D41" s="10"/>
      <c r="E41" s="10"/>
      <c r="F41" s="10"/>
      <c r="G41" s="10"/>
      <c r="H41" s="10"/>
      <c r="I41" s="15"/>
    </row>
    <row r="42" spans="3:9" x14ac:dyDescent="0.15">
      <c r="C42" s="6" t="s">
        <v>1785</v>
      </c>
      <c r="D42" s="10"/>
      <c r="E42" s="10"/>
      <c r="F42" s="10"/>
      <c r="G42" s="10"/>
      <c r="H42" s="10"/>
      <c r="I42" s="15"/>
    </row>
    <row r="43" spans="3:9" x14ac:dyDescent="0.15">
      <c r="C43" s="6" t="s">
        <v>1786</v>
      </c>
      <c r="D43" s="10"/>
      <c r="E43" s="10"/>
      <c r="F43" s="10"/>
      <c r="G43" s="10"/>
      <c r="H43" s="10"/>
      <c r="I43" s="15"/>
    </row>
    <row r="44" spans="3:9" x14ac:dyDescent="0.15">
      <c r="C44" s="6" t="s">
        <v>1787</v>
      </c>
      <c r="D44" s="10"/>
      <c r="E44" s="10"/>
      <c r="F44" s="10"/>
      <c r="G44" s="10"/>
      <c r="H44" s="10"/>
      <c r="I44" s="15"/>
    </row>
    <row r="45" spans="3:9" x14ac:dyDescent="0.15">
      <c r="C45" s="6" t="s">
        <v>1788</v>
      </c>
      <c r="D45" s="10"/>
      <c r="E45" s="10"/>
      <c r="F45" s="10"/>
      <c r="G45" s="10"/>
      <c r="H45" s="10"/>
      <c r="I45" s="15"/>
    </row>
    <row r="46" spans="3:9" x14ac:dyDescent="0.15">
      <c r="C46" s="6" t="s">
        <v>1789</v>
      </c>
      <c r="D46" s="10"/>
      <c r="E46" s="10"/>
      <c r="F46" s="10"/>
      <c r="G46" s="10"/>
      <c r="H46" s="10"/>
      <c r="I46" s="15"/>
    </row>
    <row r="47" spans="3:9" x14ac:dyDescent="0.15">
      <c r="C47" s="6" t="s">
        <v>1790</v>
      </c>
      <c r="D47" s="10"/>
      <c r="E47" s="10"/>
      <c r="F47" s="10"/>
      <c r="G47" s="10"/>
      <c r="H47" s="10"/>
      <c r="I47" s="15"/>
    </row>
    <row r="48" spans="3:9" x14ac:dyDescent="0.15">
      <c r="C48" s="6" t="s">
        <v>1791</v>
      </c>
      <c r="D48" s="10"/>
      <c r="E48" s="10"/>
      <c r="F48" s="10"/>
      <c r="G48" s="10"/>
      <c r="H48" s="10"/>
      <c r="I48" s="15"/>
    </row>
    <row r="49" spans="3:9" x14ac:dyDescent="0.15">
      <c r="C49" s="6" t="s">
        <v>1792</v>
      </c>
      <c r="D49" s="10"/>
      <c r="E49" s="10"/>
      <c r="F49" s="10"/>
      <c r="G49" s="10"/>
      <c r="H49" s="10"/>
      <c r="I49" s="15"/>
    </row>
    <row r="50" spans="3:9" x14ac:dyDescent="0.15">
      <c r="C50" s="6" t="s">
        <v>1793</v>
      </c>
      <c r="D50" s="10"/>
      <c r="E50" s="10"/>
      <c r="F50" s="10"/>
      <c r="G50" s="10"/>
      <c r="H50" s="10"/>
      <c r="I50" s="15"/>
    </row>
    <row r="51" spans="3:9" x14ac:dyDescent="0.15">
      <c r="C51" s="13" t="s">
        <v>1794</v>
      </c>
      <c r="D51" s="10"/>
      <c r="E51" s="10"/>
      <c r="F51" s="10"/>
      <c r="G51" s="10"/>
      <c r="H51" s="10"/>
      <c r="I51" s="15"/>
    </row>
    <row r="52" spans="3:9" x14ac:dyDescent="0.15">
      <c r="C52" s="13" t="s">
        <v>1795</v>
      </c>
      <c r="D52" s="10"/>
      <c r="E52" s="10"/>
      <c r="F52" s="10"/>
      <c r="G52" s="10"/>
      <c r="H52" s="10"/>
      <c r="I52" s="15"/>
    </row>
    <row r="53" spans="3:9" x14ac:dyDescent="0.15">
      <c r="C53" s="13" t="s">
        <v>1809</v>
      </c>
      <c r="D53" s="10"/>
      <c r="E53" s="10"/>
      <c r="F53" s="10"/>
      <c r="G53" s="10"/>
      <c r="H53" s="10"/>
      <c r="I53" s="15"/>
    </row>
    <row r="54" spans="3:9" x14ac:dyDescent="0.15">
      <c r="C54" s="13" t="s">
        <v>1796</v>
      </c>
    </row>
    <row r="55" spans="3:9" x14ac:dyDescent="0.15">
      <c r="C55" s="154" t="s">
        <v>1797</v>
      </c>
    </row>
    <row r="56" spans="3:9" x14ac:dyDescent="0.15">
      <c r="C56" s="13" t="s">
        <v>1798</v>
      </c>
    </row>
    <row r="57" spans="3:9" x14ac:dyDescent="0.15">
      <c r="C57" s="154" t="s">
        <v>1814</v>
      </c>
    </row>
    <row r="58" spans="3:9" x14ac:dyDescent="0.15">
      <c r="C58" s="13"/>
    </row>
  </sheetData>
  <phoneticPr fontId="36"/>
  <hyperlinks>
    <hyperlink ref="I4" r:id="rId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取りまとめシート</vt:lpstr>
      <vt:lpstr>級位申込</vt:lpstr>
      <vt:lpstr>旧番号・新規登録者級位申込</vt:lpstr>
      <vt:lpstr>段位申込</vt:lpstr>
      <vt:lpstr>旧番号・新規登録者段位申込</vt:lpstr>
      <vt:lpstr>郵便番号データ</vt:lpstr>
      <vt:lpstr>設定</vt:lpstr>
      <vt:lpstr>級位申込!Print_Area</vt:lpstr>
      <vt:lpstr>旧番号・新規登録者級位申込!Print_Area</vt:lpstr>
      <vt:lpstr>取りまとめシート!Print_Area</vt:lpstr>
      <vt:lpstr>段位申込!Print_Area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聖一郎 小村</cp:lastModifiedBy>
  <cp:lastPrinted>2025-10-04T08:10:32Z</cp:lastPrinted>
  <dcterms:created xsi:type="dcterms:W3CDTF">2013-02-20T23:09:00Z</dcterms:created>
  <dcterms:modified xsi:type="dcterms:W3CDTF">2025-10-04T08:15:32Z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